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Dissertation\Anhang - Dateien\"/>
    </mc:Choice>
  </mc:AlternateContent>
  <bookViews>
    <workbookView xWindow="0" yWindow="0" windowWidth="28800" windowHeight="124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A59" i="1" l="1"/>
  <c r="A58" i="1"/>
  <c r="B43" i="1"/>
  <c r="C42" i="1"/>
  <c r="D42" i="1"/>
  <c r="E42" i="1"/>
  <c r="B42" i="1"/>
  <c r="F41" i="1"/>
  <c r="AF34" i="1"/>
  <c r="AG34" i="1"/>
  <c r="AH34" i="1"/>
  <c r="AF35" i="1"/>
  <c r="AG35" i="1"/>
  <c r="AH35" i="1"/>
  <c r="AF36" i="1"/>
  <c r="AG36" i="1"/>
  <c r="AH36" i="1"/>
  <c r="AF37" i="1"/>
  <c r="AG37" i="1"/>
  <c r="AH37" i="1"/>
  <c r="AF38" i="1"/>
  <c r="AG38" i="1"/>
  <c r="AH38" i="1"/>
  <c r="AF39" i="1"/>
  <c r="AG39" i="1"/>
  <c r="AH39" i="1"/>
  <c r="AF40" i="1"/>
  <c r="AG40" i="1"/>
  <c r="AH40" i="1"/>
  <c r="AF41" i="1"/>
  <c r="AG41" i="1"/>
  <c r="AH41" i="1"/>
  <c r="AF42" i="1"/>
  <c r="AG42" i="1"/>
  <c r="AH42" i="1"/>
  <c r="AF43" i="1"/>
  <c r="AG43" i="1"/>
  <c r="AH43" i="1"/>
  <c r="AF44" i="1"/>
  <c r="AG44" i="1"/>
  <c r="AH44" i="1"/>
  <c r="AE44" i="1"/>
  <c r="AE43" i="1"/>
  <c r="AE42" i="1"/>
  <c r="AE35" i="1"/>
  <c r="AE36" i="1"/>
  <c r="AE37" i="1"/>
  <c r="AE38" i="1"/>
  <c r="AE39" i="1"/>
  <c r="AE40" i="1"/>
  <c r="AE41" i="1"/>
  <c r="AE34" i="1"/>
  <c r="AF25" i="1"/>
  <c r="AG25" i="1"/>
  <c r="AH25" i="1"/>
  <c r="AF26" i="1"/>
  <c r="AG26" i="1"/>
  <c r="AH26" i="1"/>
  <c r="AF27" i="1"/>
  <c r="AG27" i="1"/>
  <c r="AH27" i="1"/>
  <c r="AF28" i="1"/>
  <c r="AG28" i="1"/>
  <c r="AH28" i="1"/>
  <c r="AF29" i="1"/>
  <c r="AG29" i="1"/>
  <c r="AH29" i="1"/>
  <c r="AE29" i="1"/>
  <c r="AE27" i="1"/>
  <c r="AE28" i="1"/>
  <c r="AE26" i="1"/>
  <c r="AE25" i="1"/>
  <c r="AE4" i="1"/>
  <c r="AF4" i="1"/>
  <c r="AG4" i="1"/>
  <c r="AH4" i="1"/>
  <c r="AE5" i="1"/>
  <c r="AF5" i="1"/>
  <c r="AG5" i="1"/>
  <c r="AH5" i="1"/>
  <c r="AE6" i="1"/>
  <c r="AF6" i="1"/>
  <c r="AG6" i="1"/>
  <c r="AH6" i="1"/>
  <c r="AE7" i="1"/>
  <c r="AF7" i="1"/>
  <c r="AG7" i="1"/>
  <c r="AH7" i="1"/>
  <c r="AE8" i="1"/>
  <c r="AF8" i="1"/>
  <c r="AG8" i="1"/>
  <c r="AH8" i="1"/>
  <c r="AE9" i="1"/>
  <c r="AF9" i="1"/>
  <c r="AG9" i="1"/>
  <c r="AH9" i="1"/>
  <c r="AE10" i="1"/>
  <c r="AF10" i="1"/>
  <c r="AG10" i="1"/>
  <c r="AH10" i="1"/>
  <c r="AE11" i="1"/>
  <c r="AF11" i="1"/>
  <c r="AG11" i="1"/>
  <c r="AH11" i="1"/>
  <c r="AE12" i="1"/>
  <c r="AF12" i="1"/>
  <c r="AG12" i="1"/>
  <c r="AH12" i="1"/>
  <c r="AE13" i="1"/>
  <c r="AF13" i="1"/>
  <c r="AG13" i="1"/>
  <c r="AH13" i="1"/>
  <c r="AE14" i="1"/>
  <c r="AF14" i="1"/>
  <c r="AG14" i="1"/>
  <c r="AH14" i="1"/>
  <c r="AE15" i="1"/>
  <c r="AF15" i="1"/>
  <c r="AG15" i="1"/>
  <c r="AH15" i="1"/>
  <c r="AE16" i="1"/>
  <c r="AF16" i="1"/>
  <c r="AG16" i="1"/>
  <c r="AH16" i="1"/>
  <c r="AE17" i="1"/>
  <c r="AF17" i="1"/>
  <c r="AG17" i="1"/>
  <c r="AH17" i="1"/>
  <c r="AE18" i="1"/>
  <c r="AF18" i="1"/>
  <c r="AG18" i="1"/>
  <c r="AH18" i="1"/>
  <c r="AE19" i="1"/>
  <c r="AF19" i="1"/>
  <c r="AG19" i="1"/>
  <c r="AH19" i="1"/>
  <c r="AE20" i="1"/>
  <c r="AF20" i="1"/>
  <c r="AG20" i="1"/>
  <c r="AH20" i="1"/>
  <c r="AE21" i="1"/>
  <c r="AF21" i="1"/>
  <c r="AG21" i="1"/>
  <c r="AH21" i="1"/>
  <c r="AE22" i="1"/>
  <c r="AF22" i="1"/>
  <c r="AG22" i="1"/>
  <c r="AH22" i="1"/>
  <c r="AE23" i="1"/>
  <c r="AF23" i="1"/>
  <c r="AG23" i="1"/>
  <c r="AH23" i="1"/>
  <c r="AE24" i="1"/>
  <c r="AF24" i="1"/>
  <c r="AG24" i="1"/>
  <c r="AH24" i="1"/>
  <c r="AF3" i="1"/>
  <c r="AG3" i="1"/>
  <c r="AH3" i="1"/>
  <c r="AE3" i="1"/>
  <c r="D43" i="1" l="1"/>
  <c r="P43" i="1" l="1"/>
  <c r="AJ55" i="1"/>
  <c r="AI30" i="1"/>
  <c r="AD54" i="1" s="1"/>
  <c r="AJ54" i="1" s="1"/>
  <c r="AI45" i="1"/>
  <c r="AD53" i="1" s="1"/>
  <c r="AJ53" i="1" s="1"/>
  <c r="AJ56" i="1"/>
  <c r="AD50" i="1"/>
  <c r="AD51" i="1"/>
  <c r="AD52" i="1"/>
  <c r="AJ52" i="1" s="1"/>
  <c r="Q41" i="1"/>
  <c r="AJ51" i="1"/>
  <c r="AC51" i="1"/>
  <c r="AI51" i="1" s="1"/>
  <c r="AC52" i="1"/>
  <c r="AI52" i="1" s="1"/>
  <c r="M2" i="1"/>
  <c r="AI55" i="1"/>
  <c r="AI53" i="1"/>
  <c r="AG48" i="1"/>
  <c r="AH48" i="1"/>
  <c r="AF48" i="1"/>
  <c r="AF30" i="1"/>
  <c r="AA54" i="1" s="1"/>
  <c r="AG54" i="1" s="1"/>
  <c r="AG30" i="1"/>
  <c r="AB54" i="1" s="1"/>
  <c r="AH54" i="1" s="1"/>
  <c r="AH30" i="1"/>
  <c r="AC54" i="1" s="1"/>
  <c r="AI54" i="1" s="1"/>
  <c r="AE30" i="1"/>
  <c r="Z54" i="1" s="1"/>
  <c r="AF54" i="1" s="1"/>
  <c r="AF45" i="1"/>
  <c r="AG45" i="1"/>
  <c r="AB53" i="1" s="1"/>
  <c r="AH53" i="1" s="1"/>
  <c r="AH45" i="1"/>
  <c r="AC53" i="1" s="1"/>
  <c r="AE45" i="1"/>
  <c r="Z53" i="1" s="1"/>
  <c r="AF53" i="1" s="1"/>
  <c r="AA53" i="1"/>
  <c r="AG53" i="1" s="1"/>
  <c r="AG56" i="1"/>
  <c r="AH56" i="1"/>
  <c r="AI56" i="1"/>
  <c r="AF56" i="1"/>
  <c r="AG55" i="1"/>
  <c r="AH55" i="1"/>
  <c r="AF55" i="1"/>
  <c r="M3" i="1"/>
  <c r="N3" i="1"/>
  <c r="O3" i="1"/>
  <c r="P3" i="1"/>
  <c r="M4" i="1"/>
  <c r="N4" i="1"/>
  <c r="O4" i="1"/>
  <c r="P4" i="1"/>
  <c r="P41" i="1" s="1"/>
  <c r="AC49" i="1" s="1"/>
  <c r="AI49" i="1" s="1"/>
  <c r="M5" i="1"/>
  <c r="N5" i="1"/>
  <c r="O5" i="1"/>
  <c r="P5" i="1"/>
  <c r="M6" i="1"/>
  <c r="N6" i="1"/>
  <c r="O6" i="1"/>
  <c r="P6" i="1"/>
  <c r="M7" i="1"/>
  <c r="N7" i="1"/>
  <c r="O7" i="1"/>
  <c r="P7" i="1"/>
  <c r="M8" i="1"/>
  <c r="N8" i="1"/>
  <c r="O8" i="1"/>
  <c r="P8" i="1"/>
  <c r="M9" i="1"/>
  <c r="N9" i="1"/>
  <c r="O9" i="1"/>
  <c r="P9" i="1"/>
  <c r="M10" i="1"/>
  <c r="N10" i="1"/>
  <c r="O10" i="1"/>
  <c r="P10" i="1"/>
  <c r="M11" i="1"/>
  <c r="N11" i="1"/>
  <c r="O11" i="1"/>
  <c r="P11" i="1"/>
  <c r="M12" i="1"/>
  <c r="N12" i="1"/>
  <c r="O12" i="1"/>
  <c r="P12" i="1"/>
  <c r="M13" i="1"/>
  <c r="N13" i="1"/>
  <c r="O13" i="1"/>
  <c r="P13" i="1"/>
  <c r="M14" i="1"/>
  <c r="N14" i="1"/>
  <c r="O14" i="1"/>
  <c r="P14" i="1"/>
  <c r="M15" i="1"/>
  <c r="N15" i="1"/>
  <c r="O15" i="1"/>
  <c r="P15" i="1"/>
  <c r="M16" i="1"/>
  <c r="N16" i="1"/>
  <c r="O16" i="1"/>
  <c r="P16" i="1"/>
  <c r="M17" i="1"/>
  <c r="N17" i="1"/>
  <c r="O17" i="1"/>
  <c r="P17" i="1"/>
  <c r="M18" i="1"/>
  <c r="N18" i="1"/>
  <c r="O18" i="1"/>
  <c r="P18" i="1"/>
  <c r="M19" i="1"/>
  <c r="N19" i="1"/>
  <c r="O19" i="1"/>
  <c r="P19" i="1"/>
  <c r="M20" i="1"/>
  <c r="N20" i="1"/>
  <c r="O20" i="1"/>
  <c r="P20" i="1"/>
  <c r="M21" i="1"/>
  <c r="N21" i="1"/>
  <c r="O21" i="1"/>
  <c r="P21" i="1"/>
  <c r="M22" i="1"/>
  <c r="N22" i="1"/>
  <c r="O22" i="1"/>
  <c r="P22" i="1"/>
  <c r="M23" i="1"/>
  <c r="N23" i="1"/>
  <c r="O23" i="1"/>
  <c r="P23" i="1"/>
  <c r="M24" i="1"/>
  <c r="N24" i="1"/>
  <c r="O24" i="1"/>
  <c r="P24" i="1"/>
  <c r="M25" i="1"/>
  <c r="N25" i="1"/>
  <c r="O25" i="1"/>
  <c r="P25" i="1"/>
  <c r="M26" i="1"/>
  <c r="N26" i="1"/>
  <c r="O26" i="1"/>
  <c r="P26" i="1"/>
  <c r="M27" i="1"/>
  <c r="N27" i="1"/>
  <c r="O27" i="1"/>
  <c r="P27" i="1"/>
  <c r="M28" i="1"/>
  <c r="N28" i="1"/>
  <c r="O28" i="1"/>
  <c r="P28" i="1"/>
  <c r="M29" i="1"/>
  <c r="N29" i="1"/>
  <c r="O29" i="1"/>
  <c r="P29" i="1"/>
  <c r="M30" i="1"/>
  <c r="N30" i="1"/>
  <c r="O30" i="1"/>
  <c r="P30" i="1"/>
  <c r="M31" i="1"/>
  <c r="Z52" i="1" s="1"/>
  <c r="AF52" i="1" s="1"/>
  <c r="N31" i="1"/>
  <c r="O31" i="1"/>
  <c r="AB52" i="1" s="1"/>
  <c r="AH52" i="1" s="1"/>
  <c r="P31" i="1"/>
  <c r="M32" i="1"/>
  <c r="N32" i="1"/>
  <c r="O32" i="1"/>
  <c r="P32" i="1"/>
  <c r="M33" i="1"/>
  <c r="N33" i="1"/>
  <c r="O33" i="1"/>
  <c r="P33" i="1"/>
  <c r="M34" i="1"/>
  <c r="N34" i="1"/>
  <c r="O34" i="1"/>
  <c r="P34" i="1"/>
  <c r="M35" i="1"/>
  <c r="N35" i="1"/>
  <c r="O35" i="1"/>
  <c r="P35" i="1"/>
  <c r="M36" i="1"/>
  <c r="N36" i="1"/>
  <c r="AA52" i="1" s="1"/>
  <c r="AG52" i="1" s="1"/>
  <c r="O36" i="1"/>
  <c r="P36" i="1"/>
  <c r="M37" i="1"/>
  <c r="N37" i="1"/>
  <c r="O37" i="1"/>
  <c r="P37" i="1"/>
  <c r="M38" i="1"/>
  <c r="N38" i="1"/>
  <c r="O38" i="1"/>
  <c r="P38" i="1"/>
  <c r="M39" i="1"/>
  <c r="N39" i="1"/>
  <c r="O39" i="1"/>
  <c r="P39" i="1"/>
  <c r="N2" i="1"/>
  <c r="O2" i="1"/>
  <c r="P2" i="1"/>
  <c r="AC50" i="1" s="1"/>
  <c r="AI50" i="1" s="1"/>
  <c r="Z50" i="1" l="1"/>
  <c r="AF50" i="1" s="1"/>
  <c r="AB51" i="1"/>
  <c r="AH51" i="1" s="1"/>
  <c r="O41" i="1"/>
  <c r="AB49" i="1" s="1"/>
  <c r="AH49" i="1" s="1"/>
  <c r="AA51" i="1"/>
  <c r="AG51" i="1" s="1"/>
  <c r="N41" i="1"/>
  <c r="AA49" i="1" s="1"/>
  <c r="AG49" i="1" s="1"/>
  <c r="Z51" i="1"/>
  <c r="AF51" i="1" s="1"/>
  <c r="M41" i="1"/>
  <c r="Z49" i="1" s="1"/>
  <c r="AF49" i="1" s="1"/>
  <c r="AJ49" i="1"/>
  <c r="AA50" i="1"/>
  <c r="AB50" i="1"/>
  <c r="AH50" i="1" s="1"/>
  <c r="AJ50" i="1" l="1"/>
  <c r="AG50" i="1"/>
</calcChain>
</file>

<file path=xl/sharedStrings.xml><?xml version="1.0" encoding="utf-8"?>
<sst xmlns="http://schemas.openxmlformats.org/spreadsheetml/2006/main" count="268" uniqueCount="140">
  <si>
    <t/>
  </si>
  <si>
    <t>code switching</t>
  </si>
  <si>
    <t>Wortneuschöpfung im Deutschen</t>
  </si>
  <si>
    <t>Transfer aus EN</t>
  </si>
  <si>
    <t>NT_D_Hie_Werne2019\NT_D_Hie_05</t>
  </si>
  <si>
    <t>0</t>
  </si>
  <si>
    <t>NT_D_Hie_Werne2019\NT_D_Hie_06</t>
  </si>
  <si>
    <t>0</t>
  </si>
  <si>
    <t>NT_D_Hie_Werne2019\NT_D_Hie_07</t>
  </si>
  <si>
    <t>1</t>
  </si>
  <si>
    <t>0</t>
  </si>
  <si>
    <t>NT_D_Hie_Werne2019\NT_D_Hie_08</t>
  </si>
  <si>
    <t>0</t>
  </si>
  <si>
    <t>NT_D_Hie_Werne2019\NT_D_Hie_11</t>
  </si>
  <si>
    <t>0</t>
  </si>
  <si>
    <t>1</t>
  </si>
  <si>
    <t>0</t>
  </si>
  <si>
    <t>NT_D_Hie_Werne2019\NT_D_Hie_13</t>
  </si>
  <si>
    <t>0</t>
  </si>
  <si>
    <t>1</t>
  </si>
  <si>
    <t>2</t>
  </si>
  <si>
    <t>NT_D_Hie_Werne2019\NT_D_Hie_17</t>
  </si>
  <si>
    <t>2</t>
  </si>
  <si>
    <t>0</t>
  </si>
  <si>
    <t>1</t>
  </si>
  <si>
    <t>0</t>
  </si>
  <si>
    <t>NT_D_Hie_Werne2019\NT_D_Hie_19</t>
  </si>
  <si>
    <t>1</t>
  </si>
  <si>
    <t>0</t>
  </si>
  <si>
    <t>NT_D_Hie_Werne2019\NT_D_Hie_20</t>
  </si>
  <si>
    <t>0</t>
  </si>
  <si>
    <t>2</t>
  </si>
  <si>
    <t>NT_D_Hie_Werne2019\NT_D_Hie_22</t>
  </si>
  <si>
    <t>2</t>
  </si>
  <si>
    <t>0</t>
  </si>
  <si>
    <t>NT_D_Hie_Werne2019\NT_D_Hie_24</t>
  </si>
  <si>
    <t>1</t>
  </si>
  <si>
    <t>0</t>
  </si>
  <si>
    <t>NT_D_Hie_Werne2019\NT_D_Hie_28</t>
  </si>
  <si>
    <t>0</t>
  </si>
  <si>
    <t>NT_D_Hie_Werne2019\NT_D_Hie_30</t>
  </si>
  <si>
    <t>0</t>
  </si>
  <si>
    <t>2</t>
  </si>
  <si>
    <t>0</t>
  </si>
  <si>
    <t>NT_D_Hie_Werne2019\NT_D_Hie_34</t>
  </si>
  <si>
    <t>0</t>
  </si>
  <si>
    <t>NT_D_Hie_Werne2019\NT_D_Hie_35</t>
  </si>
  <si>
    <t>0</t>
  </si>
  <si>
    <t>1</t>
  </si>
  <si>
    <t>0</t>
  </si>
  <si>
    <t>NT_D_Hie_Werne2019\NT_D_Hie_36</t>
  </si>
  <si>
    <t>1</t>
  </si>
  <si>
    <t>0</t>
  </si>
  <si>
    <t>NT_D_Hie_Werne2019\NT_D_Hie_42</t>
  </si>
  <si>
    <t>0</t>
  </si>
  <si>
    <t>1</t>
  </si>
  <si>
    <t>NT_D_Hie_Werne2019\NT_D_Hie_43</t>
  </si>
  <si>
    <t>0</t>
  </si>
  <si>
    <t>NT_D_Hie_Werne2019\NT_D_Hie_44</t>
  </si>
  <si>
    <t>0</t>
  </si>
  <si>
    <t>NT_D_Hie_Werne2019\NT_D_Hie_48</t>
  </si>
  <si>
    <t>0</t>
  </si>
  <si>
    <t>NT_D_Hie_Werne2019\NT_D_Hie_50</t>
  </si>
  <si>
    <t>0</t>
  </si>
  <si>
    <t>1</t>
  </si>
  <si>
    <t>0</t>
  </si>
  <si>
    <t>NT_D_Hie_Werne2019\NT_D_Hie_52</t>
  </si>
  <si>
    <t>3</t>
  </si>
  <si>
    <t>1</t>
  </si>
  <si>
    <t>0</t>
  </si>
  <si>
    <t>NT_D_F-A_Werne2019\NT_D_F-A_09</t>
  </si>
  <si>
    <t>0</t>
  </si>
  <si>
    <t>NT_D_F-A_Werne2019\NT_D_F-A_12</t>
  </si>
  <si>
    <t>0</t>
  </si>
  <si>
    <t>NT_D_F-A_Werne2019\NT_D_F-A_23</t>
  </si>
  <si>
    <t>1</t>
  </si>
  <si>
    <t>NT_D_F-A_Werne2019\NT_D_F-A_29</t>
  </si>
  <si>
    <t>0</t>
  </si>
  <si>
    <t>NT_D_F-A_Werne2019\NT_D_F-A_32</t>
  </si>
  <si>
    <t>0</t>
  </si>
  <si>
    <t>NT_D_F-A_Werne2019\NT_D_F-A_40</t>
  </si>
  <si>
    <t>0</t>
  </si>
  <si>
    <t>0</t>
  </si>
  <si>
    <t>NT_D_F-A_Werne2019\NT_D_F-A_47</t>
  </si>
  <si>
    <t>0</t>
  </si>
  <si>
    <t>NT_D_ona_2020\ona01_nt_d_anered</t>
  </si>
  <si>
    <t>0</t>
  </si>
  <si>
    <t>0</t>
  </si>
  <si>
    <t>NT_D_ona_2020\ona02_nt_d_judoph</t>
  </si>
  <si>
    <t>0</t>
  </si>
  <si>
    <t>NT_D_ona_2020\ona03_nt_d_juliev</t>
  </si>
  <si>
    <t>2</t>
  </si>
  <si>
    <t>0</t>
  </si>
  <si>
    <t>NT_D_ona_2020\ona04_nt_d_karoph</t>
  </si>
  <si>
    <t>0</t>
  </si>
  <si>
    <t>NT_D_ona_2020\ona05_nt_d_kirlef</t>
  </si>
  <si>
    <t>0</t>
  </si>
  <si>
    <t>NT_D_ona_2020\ona06_nt_d_melhan</t>
  </si>
  <si>
    <t>0</t>
  </si>
  <si>
    <t>1</t>
  </si>
  <si>
    <t>0</t>
  </si>
  <si>
    <t>NT_D_ona_2020\ona07_nt_d_nicerg</t>
  </si>
  <si>
    <t>4</t>
  </si>
  <si>
    <t>0</t>
  </si>
  <si>
    <t>1</t>
  </si>
  <si>
    <t>NT_D_ona_2020\ona08_nt_d_susten</t>
  </si>
  <si>
    <t>0</t>
  </si>
  <si>
    <t>NT_D_ona_2020\ona09_nt_d_sylmas</t>
  </si>
  <si>
    <t>0</t>
  </si>
  <si>
    <t>wortneuschöpfung</t>
  </si>
  <si>
    <t>transfer aus en</t>
  </si>
  <si>
    <t>carbon - carbon dioxide</t>
  </si>
  <si>
    <t>bili</t>
  </si>
  <si>
    <t>nichtbili</t>
  </si>
  <si>
    <t>typ c</t>
  </si>
  <si>
    <t>typ a</t>
  </si>
  <si>
    <t>bilis</t>
  </si>
  <si>
    <t>nichtbilis</t>
  </si>
  <si>
    <t>alle</t>
  </si>
  <si>
    <t>absolute zahlen</t>
  </si>
  <si>
    <t>insg 38</t>
  </si>
  <si>
    <t>normierte zahlen</t>
  </si>
  <si>
    <t>nichbi</t>
  </si>
  <si>
    <t>hie</t>
  </si>
  <si>
    <t>f-a</t>
  </si>
  <si>
    <t>ona</t>
  </si>
  <si>
    <t>L2-Einfluss: Häufigkeit der betrachteten Phänomene</t>
  </si>
  <si>
    <t xml:space="preserve">L2-Einfluss auf die deutschen Nachtests: Durchschnittswerte normiert auf 100 Gruppenteilnehmer </t>
  </si>
  <si>
    <t>nicht-bilis</t>
  </si>
  <si>
    <t>transfer 'carbon'</t>
  </si>
  <si>
    <t>kein kodewechsel</t>
  </si>
  <si>
    <t>kein codewechsel</t>
  </si>
  <si>
    <t>keine L2</t>
  </si>
  <si>
    <t>N Probandentexte mit den Phänomenen</t>
  </si>
  <si>
    <t>Code-Switching</t>
  </si>
  <si>
    <t>6</t>
  </si>
  <si>
    <t>7</t>
  </si>
  <si>
    <t>code-switching</t>
  </si>
  <si>
    <t>ohne L2-Einfluss</t>
  </si>
  <si>
    <t>Transfer aus EN: 'carbon - carbon dioxide' zu *'Kohlenstoff - Kohlenstoffdioxid'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</si>
</sst>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i/>
      <sz val="10"/>
      <color rgb="FF000000"/>
      <name val="Calibri"/>
      <family val="2"/>
    </font>
    <font>
      <i/>
      <sz val="11"/>
      <name val="Calibri"/>
      <family val="2"/>
    </font>
    <font>
      <b/>
      <i/>
      <sz val="10"/>
      <name val="Calibri"/>
      <family val="2"/>
    </font>
    <font>
      <sz val="10"/>
      <color theme="4"/>
      <name val="Calibri"/>
      <family val="2"/>
    </font>
    <font>
      <sz val="11"/>
      <color theme="4"/>
      <name val="Calibri"/>
      <family val="2"/>
    </font>
    <font>
      <sz val="14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FFFFF"/>
      </patternFill>
    </fill>
    <fill>
      <patternFill patternType="solid">
        <fgColor rgb="FF5085AF"/>
      </patternFill>
    </fill>
    <fill>
      <patternFill patternType="solid">
        <fgColor rgb="FF7E7084"/>
      </patternFill>
    </fill>
    <fill>
      <patternFill patternType="solid">
        <fgColor rgb="FFAD5C5B"/>
      </patternFill>
    </fill>
    <fill>
      <patternFill patternType="solid">
        <fgColor rgb="FF677A9A"/>
      </patternFill>
    </fill>
    <fill>
      <patternFill patternType="solid">
        <fgColor rgb="FFDC483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left" vertical="top"/>
    </xf>
    <xf numFmtId="49" fontId="4" fillId="5" borderId="4" xfId="0" applyNumberFormat="1" applyFont="1" applyFill="1" applyBorder="1" applyAlignment="1">
      <alignment horizontal="left" vertical="top"/>
    </xf>
    <xf numFmtId="49" fontId="5" fillId="6" borderId="5" xfId="0" applyNumberFormat="1" applyFont="1" applyFill="1" applyBorder="1" applyAlignment="1">
      <alignment horizontal="left" vertical="top"/>
    </xf>
    <xf numFmtId="49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left" vertical="top"/>
    </xf>
    <xf numFmtId="0" fontId="8" fillId="0" borderId="0" xfId="0" applyFont="1"/>
    <xf numFmtId="49" fontId="1" fillId="2" borderId="0" xfId="0" applyNumberFormat="1" applyFont="1" applyFill="1" applyBorder="1" applyAlignment="1">
      <alignment horizontal="left" vertical="top"/>
    </xf>
    <xf numFmtId="49" fontId="2" fillId="4" borderId="3" xfId="0" applyNumberFormat="1" applyFont="1" applyFill="1" applyBorder="1" applyAlignment="1">
      <alignment horizontal="left" vertical="top"/>
    </xf>
    <xf numFmtId="49" fontId="1" fillId="10" borderId="0" xfId="0" applyNumberFormat="1" applyFont="1" applyFill="1" applyBorder="1" applyAlignment="1">
      <alignment horizontal="left" vertical="top"/>
    </xf>
    <xf numFmtId="0" fontId="0" fillId="10" borderId="0" xfId="0" applyFill="1"/>
    <xf numFmtId="49" fontId="1" fillId="11" borderId="0" xfId="0" applyNumberFormat="1" applyFont="1" applyFill="1" applyBorder="1" applyAlignment="1">
      <alignment horizontal="left" vertical="top"/>
    </xf>
    <xf numFmtId="0" fontId="0" fillId="11" borderId="0" xfId="0" applyFill="1"/>
    <xf numFmtId="49" fontId="0" fillId="0" borderId="0" xfId="0" applyNumberFormat="1"/>
    <xf numFmtId="1" fontId="0" fillId="0" borderId="0" xfId="0" applyNumberFormat="1"/>
    <xf numFmtId="49" fontId="9" fillId="3" borderId="2" xfId="0" applyNumberFormat="1" applyFont="1" applyFill="1" applyBorder="1" applyAlignment="1">
      <alignment horizontal="left" vertical="top"/>
    </xf>
    <xf numFmtId="49" fontId="9" fillId="4" borderId="3" xfId="0" applyNumberFormat="1" applyFont="1" applyFill="1" applyBorder="1" applyAlignment="1">
      <alignment horizontal="left" vertical="top"/>
    </xf>
    <xf numFmtId="49" fontId="9" fillId="6" borderId="5" xfId="0" applyNumberFormat="1" applyFont="1" applyFill="1" applyBorder="1" applyAlignment="1">
      <alignment horizontal="left" vertical="top"/>
    </xf>
    <xf numFmtId="0" fontId="10" fillId="0" borderId="0" xfId="0" applyFont="1"/>
    <xf numFmtId="49" fontId="11" fillId="12" borderId="0" xfId="0" applyNumberFormat="1" applyFont="1" applyFill="1" applyBorder="1" applyAlignment="1">
      <alignment horizontal="left" vertical="top"/>
    </xf>
    <xf numFmtId="0" fontId="10" fillId="12" borderId="0" xfId="0" applyFont="1" applyFill="1"/>
    <xf numFmtId="49" fontId="9" fillId="8" borderId="7" xfId="0" applyNumberFormat="1" applyFont="1" applyFill="1" applyBorder="1" applyAlignment="1">
      <alignment horizontal="left" vertical="top"/>
    </xf>
    <xf numFmtId="49" fontId="12" fillId="3" borderId="2" xfId="0" applyNumberFormat="1" applyFont="1" applyFill="1" applyBorder="1" applyAlignment="1">
      <alignment horizontal="left" vertical="top"/>
    </xf>
    <xf numFmtId="49" fontId="12" fillId="5" borderId="4" xfId="0" applyNumberFormat="1" applyFont="1" applyFill="1" applyBorder="1" applyAlignment="1">
      <alignment horizontal="left" vertical="top"/>
    </xf>
    <xf numFmtId="49" fontId="12" fillId="4" borderId="3" xfId="0" applyNumberFormat="1" applyFont="1" applyFill="1" applyBorder="1" applyAlignment="1">
      <alignment horizontal="left" vertical="top"/>
    </xf>
    <xf numFmtId="0" fontId="13" fillId="0" borderId="0" xfId="0" applyFont="1"/>
    <xf numFmtId="49" fontId="12" fillId="9" borderId="8" xfId="0" applyNumberFormat="1" applyFont="1" applyFill="1" applyBorder="1" applyAlignment="1">
      <alignment horizontal="left" vertical="top"/>
    </xf>
    <xf numFmtId="49" fontId="12" fillId="7" borderId="6" xfId="0" applyNumberFormat="1" applyFont="1" applyFill="1" applyBorder="1" applyAlignment="1">
      <alignment horizontal="left" vertical="top"/>
    </xf>
    <xf numFmtId="49" fontId="12" fillId="6" borderId="5" xfId="0" applyNumberFormat="1" applyFont="1" applyFill="1" applyBorder="1" applyAlignment="1">
      <alignment horizontal="left" vertical="top"/>
    </xf>
    <xf numFmtId="0" fontId="14" fillId="0" borderId="0" xfId="0" applyFont="1" applyAlignment="1">
      <alignment horizontal="left" vertical="center" readingOrder="1"/>
    </xf>
    <xf numFmtId="49" fontId="8" fillId="0" borderId="0" xfId="0" applyNumberFormat="1" applyFont="1"/>
    <xf numFmtId="49" fontId="1" fillId="2" borderId="0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9" fontId="9" fillId="13" borderId="5" xfId="0" applyNumberFormat="1" applyFont="1" applyFill="1" applyBorder="1" applyAlignment="1">
      <alignment horizontal="left" vertical="top"/>
    </xf>
    <xf numFmtId="49" fontId="9" fillId="3" borderId="0" xfId="0" applyNumberFormat="1" applyFont="1" applyFill="1" applyBorder="1" applyAlignment="1">
      <alignment horizontal="left" vertical="top"/>
    </xf>
    <xf numFmtId="49" fontId="2" fillId="6" borderId="5" xfId="0" applyNumberFormat="1" applyFont="1" applyFill="1" applyBorder="1" applyAlignment="1">
      <alignment horizontal="left" vertical="top"/>
    </xf>
    <xf numFmtId="49" fontId="2" fillId="8" borderId="7" xfId="0" applyNumberFormat="1" applyFont="1" applyFill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Sheet1!$AF$48</c:f>
              <c:strCache>
                <c:ptCount val="1"/>
                <c:pt idx="0">
                  <c:v>code-switching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Sheet1!$AE$49:$AE$54</c:f>
              <c:strCache>
                <c:ptCount val="6"/>
                <c:pt idx="0">
                  <c:v>alle</c:v>
                </c:pt>
                <c:pt idx="1">
                  <c:v>hie</c:v>
                </c:pt>
                <c:pt idx="2">
                  <c:v>f-a</c:v>
                </c:pt>
                <c:pt idx="3">
                  <c:v>ona</c:v>
                </c:pt>
                <c:pt idx="4">
                  <c:v>typ a</c:v>
                </c:pt>
                <c:pt idx="5">
                  <c:v>typ c</c:v>
                </c:pt>
              </c:strCache>
            </c:strRef>
          </c:cat>
          <c:val>
            <c:numRef>
              <c:f>Sheet1!$AF$49:$AF$54</c:f>
              <c:numCache>
                <c:formatCode>0</c:formatCode>
                <c:ptCount val="6"/>
                <c:pt idx="0">
                  <c:v>39.473684210526315</c:v>
                </c:pt>
                <c:pt idx="1">
                  <c:v>36.363636363636367</c:v>
                </c:pt>
                <c:pt idx="2">
                  <c:v>57.142857142857139</c:v>
                </c:pt>
                <c:pt idx="3">
                  <c:v>33.333333333333329</c:v>
                </c:pt>
                <c:pt idx="4">
                  <c:v>63.636363636363633</c:v>
                </c:pt>
                <c:pt idx="5">
                  <c:v>29.629629629629626</c:v>
                </c:pt>
              </c:numCache>
            </c:numRef>
          </c:val>
        </c:ser>
        <c:ser>
          <c:idx val="1"/>
          <c:order val="1"/>
          <c:tx>
            <c:strRef>
              <c:f>Sheet1!$AG$48</c:f>
              <c:strCache>
                <c:ptCount val="1"/>
                <c:pt idx="0">
                  <c:v>wortneuschöpfung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Sheet1!$AE$49:$AE$54</c:f>
              <c:strCache>
                <c:ptCount val="6"/>
                <c:pt idx="0">
                  <c:v>alle</c:v>
                </c:pt>
                <c:pt idx="1">
                  <c:v>hie</c:v>
                </c:pt>
                <c:pt idx="2">
                  <c:v>f-a</c:v>
                </c:pt>
                <c:pt idx="3">
                  <c:v>ona</c:v>
                </c:pt>
                <c:pt idx="4">
                  <c:v>typ a</c:v>
                </c:pt>
                <c:pt idx="5">
                  <c:v>typ c</c:v>
                </c:pt>
              </c:strCache>
            </c:strRef>
          </c:cat>
          <c:val>
            <c:numRef>
              <c:f>Sheet1!$AG$49:$AG$54</c:f>
              <c:numCache>
                <c:formatCode>0</c:formatCode>
                <c:ptCount val="6"/>
                <c:pt idx="0">
                  <c:v>10.526315789473683</c:v>
                </c:pt>
                <c:pt idx="1">
                  <c:v>13.636363636363635</c:v>
                </c:pt>
                <c:pt idx="2">
                  <c:v>0</c:v>
                </c:pt>
                <c:pt idx="3">
                  <c:v>11.111111111111111</c:v>
                </c:pt>
                <c:pt idx="4">
                  <c:v>0</c:v>
                </c:pt>
                <c:pt idx="5">
                  <c:v>14.814814814814813</c:v>
                </c:pt>
              </c:numCache>
            </c:numRef>
          </c:val>
        </c:ser>
        <c:ser>
          <c:idx val="2"/>
          <c:order val="2"/>
          <c:tx>
            <c:strRef>
              <c:f>Sheet1!$AH$48</c:f>
              <c:strCache>
                <c:ptCount val="1"/>
                <c:pt idx="0">
                  <c:v>transfer aus 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Sheet1!$AE$49:$AE$54</c:f>
              <c:strCache>
                <c:ptCount val="6"/>
                <c:pt idx="0">
                  <c:v>alle</c:v>
                </c:pt>
                <c:pt idx="1">
                  <c:v>hie</c:v>
                </c:pt>
                <c:pt idx="2">
                  <c:v>f-a</c:v>
                </c:pt>
                <c:pt idx="3">
                  <c:v>ona</c:v>
                </c:pt>
                <c:pt idx="4">
                  <c:v>typ a</c:v>
                </c:pt>
                <c:pt idx="5">
                  <c:v>typ c</c:v>
                </c:pt>
              </c:strCache>
            </c:strRef>
          </c:cat>
          <c:val>
            <c:numRef>
              <c:f>Sheet1!$AH$49:$AH$54</c:f>
              <c:numCache>
                <c:formatCode>0</c:formatCode>
                <c:ptCount val="6"/>
                <c:pt idx="0">
                  <c:v>31.578947368421051</c:v>
                </c:pt>
                <c:pt idx="1">
                  <c:v>36.363636363636367</c:v>
                </c:pt>
                <c:pt idx="2">
                  <c:v>28.571428571428569</c:v>
                </c:pt>
                <c:pt idx="3">
                  <c:v>22.222222222222221</c:v>
                </c:pt>
                <c:pt idx="4">
                  <c:v>27.27272727272727</c:v>
                </c:pt>
                <c:pt idx="5">
                  <c:v>33.333333333333329</c:v>
                </c:pt>
              </c:numCache>
            </c:numRef>
          </c:val>
        </c:ser>
        <c:ser>
          <c:idx val="3"/>
          <c:order val="3"/>
          <c:tx>
            <c:strRef>
              <c:f>Sheet1!$AI$48</c:f>
              <c:strCache>
                <c:ptCount val="1"/>
                <c:pt idx="0">
                  <c:v>transfer 'carbon'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Sheet1!$AE$49:$AE$54</c:f>
              <c:strCache>
                <c:ptCount val="6"/>
                <c:pt idx="0">
                  <c:v>alle</c:v>
                </c:pt>
                <c:pt idx="1">
                  <c:v>hie</c:v>
                </c:pt>
                <c:pt idx="2">
                  <c:v>f-a</c:v>
                </c:pt>
                <c:pt idx="3">
                  <c:v>ona</c:v>
                </c:pt>
                <c:pt idx="4">
                  <c:v>typ a</c:v>
                </c:pt>
                <c:pt idx="5">
                  <c:v>typ c</c:v>
                </c:pt>
              </c:strCache>
            </c:strRef>
          </c:cat>
          <c:val>
            <c:numRef>
              <c:f>Sheet1!$AI$49:$AI$54</c:f>
              <c:numCache>
                <c:formatCode>0</c:formatCode>
                <c:ptCount val="6"/>
                <c:pt idx="0">
                  <c:v>13.157894736842104</c:v>
                </c:pt>
                <c:pt idx="1">
                  <c:v>13.636363636363635</c:v>
                </c:pt>
                <c:pt idx="2">
                  <c:v>14.285714285714285</c:v>
                </c:pt>
                <c:pt idx="3">
                  <c:v>11.111111111111111</c:v>
                </c:pt>
                <c:pt idx="4">
                  <c:v>18.181818181818183</c:v>
                </c:pt>
                <c:pt idx="5">
                  <c:v>11.111111111111111</c:v>
                </c:pt>
              </c:numCache>
            </c:numRef>
          </c:val>
        </c:ser>
        <c:ser>
          <c:idx val="4"/>
          <c:order val="4"/>
          <c:tx>
            <c:strRef>
              <c:f>Sheet1!$AJ$48</c:f>
              <c:strCache>
                <c:ptCount val="1"/>
                <c:pt idx="0">
                  <c:v>keine L2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Sheet1!$AE$49:$AE$54</c:f>
              <c:strCache>
                <c:ptCount val="6"/>
                <c:pt idx="0">
                  <c:v>alle</c:v>
                </c:pt>
                <c:pt idx="1">
                  <c:v>hie</c:v>
                </c:pt>
                <c:pt idx="2">
                  <c:v>f-a</c:v>
                </c:pt>
                <c:pt idx="3">
                  <c:v>ona</c:v>
                </c:pt>
                <c:pt idx="4">
                  <c:v>typ a</c:v>
                </c:pt>
                <c:pt idx="5">
                  <c:v>typ c</c:v>
                </c:pt>
              </c:strCache>
            </c:strRef>
          </c:cat>
          <c:val>
            <c:numRef>
              <c:f>Sheet1!$AJ$49:$AJ$54</c:f>
              <c:numCache>
                <c:formatCode>0</c:formatCode>
                <c:ptCount val="6"/>
                <c:pt idx="0">
                  <c:v>31.578947368421051</c:v>
                </c:pt>
                <c:pt idx="1">
                  <c:v>36.363636363636367</c:v>
                </c:pt>
                <c:pt idx="2">
                  <c:v>28.571428571428569</c:v>
                </c:pt>
                <c:pt idx="3">
                  <c:v>55.555555555555557</c:v>
                </c:pt>
                <c:pt idx="4">
                  <c:v>27.27272727272727</c:v>
                </c:pt>
                <c:pt idx="5">
                  <c:v>44.444444444444443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8489616"/>
        <c:axId val="548489224"/>
      </c:barChart>
      <c:catAx>
        <c:axId val="54848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8489224"/>
        <c:crosses val="autoZero"/>
        <c:auto val="1"/>
        <c:lblAlgn val="ctr"/>
        <c:lblOffset val="100"/>
        <c:noMultiLvlLbl val="0"/>
      </c:catAx>
      <c:valAx>
        <c:axId val="548489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84896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 w="12700">
              <a:solidFill>
                <a:schemeClr val="bg1"/>
              </a:solidFill>
            </a:ln>
          </c:spPr>
          <c:explosion val="2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accen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accent2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accent3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bg2">
                  <a:lumMod val="50000"/>
                </a:schemeClr>
              </a:solidFill>
              <a:ln w="25400">
                <a:solidFill>
                  <a:schemeClr val="bg2">
                    <a:lumMod val="50000"/>
                  </a:schemeClr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8.5702879461822298E-2"/>
                  <c:y val="-8.67350482160671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4996473247059749E-2"/>
                  <c:y val="0.1234145686062353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9388552207939273E-2"/>
                  <c:y val="5.161880975082902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1602489359762388E-2"/>
                  <c:y val="-0.1179429196018093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Sheet1!$B$1:$E$1</c:f>
              <c:strCache>
                <c:ptCount val="4"/>
                <c:pt idx="0">
                  <c:v>Code-Switching</c:v>
                </c:pt>
                <c:pt idx="1">
                  <c:v>Wortneuschöpfung im Deutschen</c:v>
                </c:pt>
                <c:pt idx="2">
                  <c:v>Transfer aus EN</c:v>
                </c:pt>
                <c:pt idx="3">
                  <c:v>Transfer aus EN: 'carbon - carbon dioxide' zu *'Kohlenstoff - Kohlenstoffdioxid'</c:v>
                </c:pt>
              </c:strCache>
            </c:strRef>
          </c:cat>
          <c:val>
            <c:numRef>
              <c:f>Sheet1!$B$41:$E$41</c:f>
              <c:numCache>
                <c:formatCode>General</c:formatCode>
                <c:ptCount val="4"/>
                <c:pt idx="0">
                  <c:v>15</c:v>
                </c:pt>
                <c:pt idx="1">
                  <c:v>4</c:v>
                </c:pt>
                <c:pt idx="2">
                  <c:v>12</c:v>
                </c:pt>
                <c:pt idx="3">
                  <c:v>5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77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373858</xdr:colOff>
      <xdr:row>58</xdr:row>
      <xdr:rowOff>114300</xdr:rowOff>
    </xdr:from>
    <xdr:to>
      <xdr:col>34</xdr:col>
      <xdr:colOff>0</xdr:colOff>
      <xdr:row>73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742949</xdr:colOff>
      <xdr:row>46</xdr:row>
      <xdr:rowOff>90487</xdr:rowOff>
    </xdr:from>
    <xdr:to>
      <xdr:col>4</xdr:col>
      <xdr:colOff>2734235</xdr:colOff>
      <xdr:row>64</xdr:row>
      <xdr:rowOff>67235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4"/>
  <sheetViews>
    <sheetView showGridLines="0" tabSelected="1" topLeftCell="E1" zoomScale="85" zoomScaleNormal="85" workbookViewId="0">
      <selection activeCell="V32" sqref="V32"/>
    </sheetView>
  </sheetViews>
  <sheetFormatPr baseColWidth="10" defaultColWidth="9.140625" defaultRowHeight="15" x14ac:dyDescent="0.25"/>
  <cols>
    <col min="1" max="1" width="48.42578125" customWidth="1"/>
    <col min="2" max="2" width="22.7109375" customWidth="1"/>
    <col min="3" max="3" width="31.7109375" customWidth="1"/>
    <col min="4" max="4" width="22.7109375" customWidth="1"/>
    <col min="5" max="5" width="44.7109375" customWidth="1"/>
    <col min="20" max="20" width="9.140625" style="34"/>
    <col min="22" max="22" width="9.140625" style="34"/>
  </cols>
  <sheetData>
    <row r="1" spans="1:35" x14ac:dyDescent="0.25">
      <c r="A1" s="1" t="s">
        <v>0</v>
      </c>
      <c r="B1" s="1" t="s">
        <v>134</v>
      </c>
      <c r="C1" s="1" t="s">
        <v>2</v>
      </c>
      <c r="D1" s="1" t="s">
        <v>3</v>
      </c>
      <c r="E1" s="1" t="s">
        <v>139</v>
      </c>
      <c r="F1" s="9" t="s">
        <v>138</v>
      </c>
      <c r="G1" s="9" t="s">
        <v>1</v>
      </c>
      <c r="H1" s="9" t="s">
        <v>109</v>
      </c>
      <c r="I1" s="9" t="s">
        <v>110</v>
      </c>
      <c r="J1" s="9" t="s">
        <v>111</v>
      </c>
      <c r="K1" s="9" t="s">
        <v>130</v>
      </c>
      <c r="M1" s="9" t="s">
        <v>1</v>
      </c>
      <c r="N1" s="9" t="s">
        <v>109</v>
      </c>
      <c r="O1" s="9" t="s">
        <v>110</v>
      </c>
      <c r="P1" s="9" t="s">
        <v>129</v>
      </c>
      <c r="Q1" s="9" t="s">
        <v>132</v>
      </c>
      <c r="R1" s="8"/>
      <c r="T1" s="33" t="s">
        <v>112</v>
      </c>
      <c r="U1" s="9" t="s">
        <v>113</v>
      </c>
      <c r="V1" s="33" t="s">
        <v>114</v>
      </c>
      <c r="W1" s="9" t="s">
        <v>115</v>
      </c>
      <c r="Z1" s="9" t="s">
        <v>116</v>
      </c>
      <c r="AE1" s="13" t="s">
        <v>114</v>
      </c>
      <c r="AF1" s="14"/>
      <c r="AG1" s="14"/>
      <c r="AH1" s="14"/>
    </row>
    <row r="2" spans="1:35" x14ac:dyDescent="0.25">
      <c r="A2" s="2" t="s">
        <v>4</v>
      </c>
      <c r="B2" s="10" t="s">
        <v>5</v>
      </c>
      <c r="C2" s="3" t="s">
        <v>5</v>
      </c>
      <c r="D2" s="3" t="s">
        <v>5</v>
      </c>
      <c r="E2" s="3" t="s">
        <v>5</v>
      </c>
      <c r="G2">
        <v>0</v>
      </c>
      <c r="H2">
        <v>0</v>
      </c>
      <c r="I2">
        <v>0</v>
      </c>
      <c r="J2">
        <v>0</v>
      </c>
      <c r="K2">
        <v>1</v>
      </c>
      <c r="M2">
        <f>IF(G2&gt;0,1,G2)</f>
        <v>0</v>
      </c>
      <c r="N2">
        <f>IF(H2&gt;0,1,H2)</f>
        <v>0</v>
      </c>
      <c r="O2">
        <f>IF(I2&gt;0,1,I2)</f>
        <v>0</v>
      </c>
      <c r="P2">
        <f>IF(J2&gt;0,1,J2)</f>
        <v>0</v>
      </c>
      <c r="Q2">
        <v>1</v>
      </c>
      <c r="U2">
        <v>1</v>
      </c>
      <c r="V2" s="34">
        <v>1</v>
      </c>
      <c r="Z2" s="9" t="s">
        <v>1</v>
      </c>
      <c r="AA2" s="9" t="s">
        <v>109</v>
      </c>
      <c r="AB2" s="9" t="s">
        <v>110</v>
      </c>
      <c r="AC2" s="9" t="s">
        <v>111</v>
      </c>
      <c r="AD2" s="9" t="s">
        <v>131</v>
      </c>
      <c r="AE2" s="13" t="s">
        <v>1</v>
      </c>
      <c r="AF2" s="13" t="s">
        <v>109</v>
      </c>
      <c r="AG2" s="13" t="s">
        <v>110</v>
      </c>
      <c r="AH2" s="13" t="s">
        <v>111</v>
      </c>
      <c r="AI2" s="13" t="s">
        <v>131</v>
      </c>
    </row>
    <row r="3" spans="1:35" x14ac:dyDescent="0.25">
      <c r="A3" s="2" t="s">
        <v>6</v>
      </c>
      <c r="B3" s="3" t="s">
        <v>7</v>
      </c>
      <c r="C3" s="3" t="s">
        <v>7</v>
      </c>
      <c r="D3" s="3" t="s">
        <v>7</v>
      </c>
      <c r="E3" s="3" t="s">
        <v>7</v>
      </c>
      <c r="G3">
        <v>0</v>
      </c>
      <c r="H3">
        <v>0</v>
      </c>
      <c r="I3">
        <v>0</v>
      </c>
      <c r="J3">
        <v>0</v>
      </c>
      <c r="K3">
        <v>1</v>
      </c>
      <c r="M3">
        <f t="shared" ref="M3:M30" si="0">IF(G3&gt;0,1,G3)</f>
        <v>0</v>
      </c>
      <c r="N3">
        <f t="shared" ref="N3:N30" si="1">IF(H3&gt;0,1,H3)</f>
        <v>0</v>
      </c>
      <c r="O3">
        <f t="shared" ref="O3:O30" si="2">IF(I3&gt;0,1,I3)</f>
        <v>0</v>
      </c>
      <c r="P3">
        <f t="shared" ref="P3:P30" si="3">IF(J3&gt;0,1,J3)</f>
        <v>0</v>
      </c>
      <c r="Q3">
        <v>1</v>
      </c>
      <c r="U3">
        <v>1</v>
      </c>
      <c r="V3" s="34">
        <v>1</v>
      </c>
      <c r="AE3">
        <f>M2</f>
        <v>0</v>
      </c>
      <c r="AF3">
        <f t="shared" ref="AF3:AH18" si="4">N2</f>
        <v>0</v>
      </c>
      <c r="AG3">
        <f t="shared" si="4"/>
        <v>0</v>
      </c>
      <c r="AH3">
        <f t="shared" si="4"/>
        <v>0</v>
      </c>
    </row>
    <row r="4" spans="1:35" x14ac:dyDescent="0.25">
      <c r="A4" s="2" t="s">
        <v>8</v>
      </c>
      <c r="B4" s="4" t="s">
        <v>9</v>
      </c>
      <c r="C4" s="3" t="s">
        <v>10</v>
      </c>
      <c r="D4" s="3" t="s">
        <v>10</v>
      </c>
      <c r="E4" s="3" t="s">
        <v>10</v>
      </c>
      <c r="G4">
        <v>1</v>
      </c>
      <c r="H4">
        <v>0</v>
      </c>
      <c r="I4">
        <v>0</v>
      </c>
      <c r="J4">
        <v>0</v>
      </c>
      <c r="M4">
        <f t="shared" si="0"/>
        <v>1</v>
      </c>
      <c r="N4">
        <f t="shared" si="1"/>
        <v>0</v>
      </c>
      <c r="O4">
        <f t="shared" si="2"/>
        <v>0</v>
      </c>
      <c r="P4">
        <f t="shared" si="3"/>
        <v>0</v>
      </c>
      <c r="U4">
        <v>1</v>
      </c>
      <c r="V4" s="34">
        <v>1</v>
      </c>
      <c r="AE4">
        <f t="shared" ref="AE4:AE24" si="5">M3</f>
        <v>0</v>
      </c>
      <c r="AF4">
        <f t="shared" ref="AF4:AF24" si="6">N3</f>
        <v>0</v>
      </c>
      <c r="AG4">
        <f t="shared" ref="AG4:AG24" si="7">O3</f>
        <v>0</v>
      </c>
      <c r="AH4">
        <f t="shared" ref="AH4:AH24" si="8">P3</f>
        <v>0</v>
      </c>
    </row>
    <row r="5" spans="1:35" x14ac:dyDescent="0.25">
      <c r="A5" s="2" t="s">
        <v>11</v>
      </c>
      <c r="B5" s="3" t="s">
        <v>12</v>
      </c>
      <c r="C5" s="3" t="s">
        <v>12</v>
      </c>
      <c r="D5" s="3" t="s">
        <v>12</v>
      </c>
      <c r="E5" s="3" t="s">
        <v>12</v>
      </c>
      <c r="G5">
        <v>0</v>
      </c>
      <c r="H5">
        <v>0</v>
      </c>
      <c r="I5">
        <v>0</v>
      </c>
      <c r="J5">
        <v>0</v>
      </c>
      <c r="K5">
        <v>1</v>
      </c>
      <c r="M5">
        <f t="shared" si="0"/>
        <v>0</v>
      </c>
      <c r="N5">
        <f t="shared" si="1"/>
        <v>0</v>
      </c>
      <c r="O5">
        <f t="shared" si="2"/>
        <v>0</v>
      </c>
      <c r="P5">
        <f t="shared" si="3"/>
        <v>0</v>
      </c>
      <c r="Q5">
        <v>1</v>
      </c>
      <c r="U5">
        <v>1</v>
      </c>
      <c r="V5" s="34">
        <v>1</v>
      </c>
      <c r="AE5">
        <f t="shared" si="5"/>
        <v>1</v>
      </c>
      <c r="AF5">
        <f t="shared" si="6"/>
        <v>0</v>
      </c>
      <c r="AG5">
        <f t="shared" si="7"/>
        <v>0</v>
      </c>
      <c r="AH5">
        <f t="shared" si="8"/>
        <v>0</v>
      </c>
    </row>
    <row r="6" spans="1:35" x14ac:dyDescent="0.25">
      <c r="A6" s="2" t="s">
        <v>13</v>
      </c>
      <c r="B6" s="3" t="s">
        <v>14</v>
      </c>
      <c r="C6" s="3" t="s">
        <v>14</v>
      </c>
      <c r="D6" s="5" t="s">
        <v>15</v>
      </c>
      <c r="E6" s="3" t="s">
        <v>16</v>
      </c>
      <c r="G6">
        <v>0</v>
      </c>
      <c r="H6">
        <v>0</v>
      </c>
      <c r="I6">
        <v>1</v>
      </c>
      <c r="J6">
        <v>0</v>
      </c>
      <c r="M6">
        <f t="shared" si="0"/>
        <v>0</v>
      </c>
      <c r="N6">
        <f t="shared" si="1"/>
        <v>0</v>
      </c>
      <c r="O6">
        <f t="shared" si="2"/>
        <v>1</v>
      </c>
      <c r="P6">
        <f t="shared" si="3"/>
        <v>0</v>
      </c>
      <c r="U6">
        <v>1</v>
      </c>
      <c r="V6" s="34">
        <v>1</v>
      </c>
      <c r="AE6">
        <f t="shared" si="5"/>
        <v>0</v>
      </c>
      <c r="AF6">
        <f t="shared" si="6"/>
        <v>0</v>
      </c>
      <c r="AG6">
        <f t="shared" si="7"/>
        <v>0</v>
      </c>
      <c r="AH6">
        <f t="shared" si="8"/>
        <v>0</v>
      </c>
    </row>
    <row r="7" spans="1:35" x14ac:dyDescent="0.25">
      <c r="A7" s="2" t="s">
        <v>17</v>
      </c>
      <c r="B7" s="39" t="s">
        <v>67</v>
      </c>
      <c r="C7" s="3" t="s">
        <v>18</v>
      </c>
      <c r="D7" s="5" t="s">
        <v>19</v>
      </c>
      <c r="E7" s="6" t="s">
        <v>20</v>
      </c>
      <c r="G7">
        <v>3</v>
      </c>
      <c r="H7">
        <v>0</v>
      </c>
      <c r="I7">
        <v>1</v>
      </c>
      <c r="J7">
        <v>2</v>
      </c>
      <c r="M7">
        <f t="shared" si="0"/>
        <v>1</v>
      </c>
      <c r="N7">
        <f t="shared" si="1"/>
        <v>0</v>
      </c>
      <c r="O7">
        <f t="shared" si="2"/>
        <v>1</v>
      </c>
      <c r="P7">
        <f t="shared" si="3"/>
        <v>1</v>
      </c>
      <c r="U7">
        <v>1</v>
      </c>
      <c r="V7" s="34">
        <v>1</v>
      </c>
      <c r="AE7">
        <f t="shared" si="5"/>
        <v>0</v>
      </c>
      <c r="AF7">
        <f t="shared" si="6"/>
        <v>0</v>
      </c>
      <c r="AG7">
        <f t="shared" si="7"/>
        <v>1</v>
      </c>
      <c r="AH7">
        <f t="shared" si="8"/>
        <v>0</v>
      </c>
    </row>
    <row r="8" spans="1:35" x14ac:dyDescent="0.25">
      <c r="A8" s="2" t="s">
        <v>21</v>
      </c>
      <c r="B8" s="7" t="s">
        <v>22</v>
      </c>
      <c r="C8" s="3" t="s">
        <v>23</v>
      </c>
      <c r="D8" s="5" t="s">
        <v>24</v>
      </c>
      <c r="E8" s="3" t="s">
        <v>25</v>
      </c>
      <c r="G8">
        <v>2</v>
      </c>
      <c r="H8">
        <v>0</v>
      </c>
      <c r="I8">
        <v>1</v>
      </c>
      <c r="J8">
        <v>0</v>
      </c>
      <c r="M8">
        <f t="shared" si="0"/>
        <v>1</v>
      </c>
      <c r="N8">
        <f t="shared" si="1"/>
        <v>0</v>
      </c>
      <c r="O8">
        <f t="shared" si="2"/>
        <v>1</v>
      </c>
      <c r="P8">
        <f t="shared" si="3"/>
        <v>0</v>
      </c>
      <c r="T8" s="34">
        <v>1</v>
      </c>
      <c r="V8" s="34">
        <v>1</v>
      </c>
      <c r="AE8">
        <f t="shared" si="5"/>
        <v>1</v>
      </c>
      <c r="AF8">
        <f t="shared" si="6"/>
        <v>0</v>
      </c>
      <c r="AG8">
        <f t="shared" si="7"/>
        <v>1</v>
      </c>
      <c r="AH8">
        <f t="shared" si="8"/>
        <v>1</v>
      </c>
    </row>
    <row r="9" spans="1:35" x14ac:dyDescent="0.25">
      <c r="A9" s="2" t="s">
        <v>26</v>
      </c>
      <c r="B9" s="4" t="s">
        <v>27</v>
      </c>
      <c r="C9" s="3" t="s">
        <v>28</v>
      </c>
      <c r="D9" s="3" t="s">
        <v>28</v>
      </c>
      <c r="E9" s="3" t="s">
        <v>28</v>
      </c>
      <c r="G9">
        <v>1</v>
      </c>
      <c r="H9">
        <v>0</v>
      </c>
      <c r="I9">
        <v>0</v>
      </c>
      <c r="J9">
        <v>0</v>
      </c>
      <c r="M9">
        <f t="shared" si="0"/>
        <v>1</v>
      </c>
      <c r="N9">
        <f t="shared" si="1"/>
        <v>0</v>
      </c>
      <c r="O9">
        <f t="shared" si="2"/>
        <v>0</v>
      </c>
      <c r="P9">
        <f t="shared" si="3"/>
        <v>0</v>
      </c>
      <c r="U9">
        <v>1</v>
      </c>
      <c r="V9" s="34">
        <v>1</v>
      </c>
      <c r="AE9">
        <f t="shared" si="5"/>
        <v>1</v>
      </c>
      <c r="AF9">
        <f t="shared" si="6"/>
        <v>0</v>
      </c>
      <c r="AG9">
        <f t="shared" si="7"/>
        <v>1</v>
      </c>
      <c r="AH9">
        <f t="shared" si="8"/>
        <v>0</v>
      </c>
    </row>
    <row r="10" spans="1:35" x14ac:dyDescent="0.25">
      <c r="A10" s="2" t="s">
        <v>29</v>
      </c>
      <c r="B10" s="3" t="s">
        <v>30</v>
      </c>
      <c r="C10" s="3" t="s">
        <v>30</v>
      </c>
      <c r="D10" s="3" t="s">
        <v>30</v>
      </c>
      <c r="E10" s="6" t="s">
        <v>31</v>
      </c>
      <c r="G10">
        <v>0</v>
      </c>
      <c r="H10">
        <v>0</v>
      </c>
      <c r="I10">
        <v>0</v>
      </c>
      <c r="J10">
        <v>2</v>
      </c>
      <c r="M10">
        <f t="shared" si="0"/>
        <v>0</v>
      </c>
      <c r="N10">
        <f t="shared" si="1"/>
        <v>0</v>
      </c>
      <c r="O10">
        <f t="shared" si="2"/>
        <v>0</v>
      </c>
      <c r="P10">
        <f t="shared" si="3"/>
        <v>1</v>
      </c>
      <c r="U10">
        <v>1</v>
      </c>
      <c r="V10" s="34">
        <v>1</v>
      </c>
      <c r="AE10">
        <f t="shared" si="5"/>
        <v>1</v>
      </c>
      <c r="AF10">
        <f t="shared" si="6"/>
        <v>0</v>
      </c>
      <c r="AG10">
        <f t="shared" si="7"/>
        <v>0</v>
      </c>
      <c r="AH10">
        <f t="shared" si="8"/>
        <v>0</v>
      </c>
    </row>
    <row r="11" spans="1:35" x14ac:dyDescent="0.25">
      <c r="A11" s="2" t="s">
        <v>32</v>
      </c>
      <c r="B11" s="7" t="s">
        <v>33</v>
      </c>
      <c r="C11" s="5"/>
      <c r="D11" s="3" t="s">
        <v>34</v>
      </c>
      <c r="E11" s="3" t="s">
        <v>34</v>
      </c>
      <c r="G11">
        <v>2</v>
      </c>
      <c r="H11">
        <v>0</v>
      </c>
      <c r="I11">
        <v>0</v>
      </c>
      <c r="J11">
        <v>0</v>
      </c>
      <c r="M11">
        <f t="shared" si="0"/>
        <v>1</v>
      </c>
      <c r="N11">
        <f t="shared" si="1"/>
        <v>0</v>
      </c>
      <c r="O11">
        <f t="shared" si="2"/>
        <v>0</v>
      </c>
      <c r="P11">
        <f t="shared" si="3"/>
        <v>0</v>
      </c>
      <c r="T11" s="34">
        <v>1</v>
      </c>
      <c r="V11" s="34">
        <v>1</v>
      </c>
      <c r="AE11">
        <f t="shared" si="5"/>
        <v>0</v>
      </c>
      <c r="AF11">
        <f t="shared" si="6"/>
        <v>0</v>
      </c>
      <c r="AG11">
        <f t="shared" si="7"/>
        <v>0</v>
      </c>
      <c r="AH11">
        <f t="shared" si="8"/>
        <v>1</v>
      </c>
    </row>
    <row r="12" spans="1:35" x14ac:dyDescent="0.25">
      <c r="A12" s="2" t="s">
        <v>35</v>
      </c>
      <c r="B12" s="4" t="s">
        <v>36</v>
      </c>
      <c r="C12" s="5" t="s">
        <v>36</v>
      </c>
      <c r="D12" s="3" t="s">
        <v>37</v>
      </c>
      <c r="E12" s="3" t="s">
        <v>37</v>
      </c>
      <c r="G12">
        <v>1</v>
      </c>
      <c r="H12">
        <v>1</v>
      </c>
      <c r="I12">
        <v>0</v>
      </c>
      <c r="J12">
        <v>0</v>
      </c>
      <c r="M12">
        <f t="shared" si="0"/>
        <v>1</v>
      </c>
      <c r="N12">
        <f t="shared" si="1"/>
        <v>1</v>
      </c>
      <c r="O12">
        <f t="shared" si="2"/>
        <v>0</v>
      </c>
      <c r="P12">
        <f t="shared" si="3"/>
        <v>0</v>
      </c>
      <c r="U12">
        <v>1</v>
      </c>
      <c r="V12" s="34">
        <v>1</v>
      </c>
      <c r="AE12">
        <f t="shared" si="5"/>
        <v>1</v>
      </c>
      <c r="AF12">
        <f t="shared" si="6"/>
        <v>0</v>
      </c>
      <c r="AG12">
        <f t="shared" si="7"/>
        <v>0</v>
      </c>
      <c r="AH12">
        <f t="shared" si="8"/>
        <v>0</v>
      </c>
    </row>
    <row r="13" spans="1:35" x14ac:dyDescent="0.25">
      <c r="A13" s="2" t="s">
        <v>38</v>
      </c>
      <c r="B13" s="3" t="s">
        <v>39</v>
      </c>
      <c r="C13" s="3" t="s">
        <v>39</v>
      </c>
      <c r="D13" s="3" t="s">
        <v>39</v>
      </c>
      <c r="E13" s="3" t="s">
        <v>39</v>
      </c>
      <c r="G13">
        <v>0</v>
      </c>
      <c r="H13">
        <v>0</v>
      </c>
      <c r="I13">
        <v>0</v>
      </c>
      <c r="J13">
        <v>0</v>
      </c>
      <c r="K13">
        <v>1</v>
      </c>
      <c r="M13">
        <f t="shared" si="0"/>
        <v>0</v>
      </c>
      <c r="N13">
        <f t="shared" si="1"/>
        <v>0</v>
      </c>
      <c r="O13">
        <f t="shared" si="2"/>
        <v>0</v>
      </c>
      <c r="P13">
        <f t="shared" si="3"/>
        <v>0</v>
      </c>
      <c r="Q13">
        <v>1</v>
      </c>
      <c r="U13">
        <v>1</v>
      </c>
      <c r="V13" s="34">
        <v>1</v>
      </c>
      <c r="AE13">
        <f t="shared" si="5"/>
        <v>1</v>
      </c>
      <c r="AF13">
        <f t="shared" si="6"/>
        <v>1</v>
      </c>
      <c r="AG13">
        <f t="shared" si="7"/>
        <v>0</v>
      </c>
      <c r="AH13">
        <f t="shared" si="8"/>
        <v>0</v>
      </c>
    </row>
    <row r="14" spans="1:35" x14ac:dyDescent="0.25">
      <c r="A14" s="2" t="s">
        <v>40</v>
      </c>
      <c r="B14" s="3" t="s">
        <v>41</v>
      </c>
      <c r="C14" s="3" t="s">
        <v>41</v>
      </c>
      <c r="D14" s="6" t="s">
        <v>42</v>
      </c>
      <c r="E14" s="3" t="s">
        <v>43</v>
      </c>
      <c r="G14">
        <v>0</v>
      </c>
      <c r="H14">
        <v>0</v>
      </c>
      <c r="I14">
        <v>2</v>
      </c>
      <c r="J14">
        <v>0</v>
      </c>
      <c r="M14">
        <f t="shared" si="0"/>
        <v>0</v>
      </c>
      <c r="N14">
        <f t="shared" si="1"/>
        <v>0</v>
      </c>
      <c r="O14">
        <f t="shared" si="2"/>
        <v>1</v>
      </c>
      <c r="P14">
        <f t="shared" si="3"/>
        <v>0</v>
      </c>
      <c r="T14" s="34">
        <v>1</v>
      </c>
      <c r="V14" s="34">
        <v>1</v>
      </c>
      <c r="AE14">
        <f t="shared" si="5"/>
        <v>0</v>
      </c>
      <c r="AF14">
        <f t="shared" si="6"/>
        <v>0</v>
      </c>
      <c r="AG14">
        <f t="shared" si="7"/>
        <v>0</v>
      </c>
      <c r="AH14">
        <f t="shared" si="8"/>
        <v>0</v>
      </c>
    </row>
    <row r="15" spans="1:35" x14ac:dyDescent="0.25">
      <c r="A15" s="2" t="s">
        <v>44</v>
      </c>
      <c r="B15" s="3" t="s">
        <v>45</v>
      </c>
      <c r="C15" s="3" t="s">
        <v>45</v>
      </c>
      <c r="D15" s="3" t="s">
        <v>45</v>
      </c>
      <c r="E15" s="3" t="s">
        <v>45</v>
      </c>
      <c r="G15">
        <v>0</v>
      </c>
      <c r="H15">
        <v>0</v>
      </c>
      <c r="I15">
        <v>0</v>
      </c>
      <c r="J15">
        <v>0</v>
      </c>
      <c r="K15">
        <v>1</v>
      </c>
      <c r="M15">
        <f t="shared" si="0"/>
        <v>0</v>
      </c>
      <c r="N15">
        <f t="shared" si="1"/>
        <v>0</v>
      </c>
      <c r="O15">
        <f t="shared" si="2"/>
        <v>0</v>
      </c>
      <c r="P15">
        <f t="shared" si="3"/>
        <v>0</v>
      </c>
      <c r="Q15">
        <v>1</v>
      </c>
      <c r="U15">
        <v>1</v>
      </c>
      <c r="V15" s="34">
        <v>1</v>
      </c>
      <c r="AE15">
        <f t="shared" si="5"/>
        <v>0</v>
      </c>
      <c r="AF15">
        <f t="shared" si="6"/>
        <v>0</v>
      </c>
      <c r="AG15">
        <f t="shared" si="7"/>
        <v>1</v>
      </c>
      <c r="AH15">
        <f t="shared" si="8"/>
        <v>0</v>
      </c>
    </row>
    <row r="16" spans="1:35" x14ac:dyDescent="0.25">
      <c r="A16" s="2" t="s">
        <v>46</v>
      </c>
      <c r="B16" s="3" t="s">
        <v>47</v>
      </c>
      <c r="C16" s="3" t="s">
        <v>47</v>
      </c>
      <c r="D16" s="5" t="s">
        <v>48</v>
      </c>
      <c r="E16" s="3" t="s">
        <v>49</v>
      </c>
      <c r="G16">
        <v>0</v>
      </c>
      <c r="H16">
        <v>0</v>
      </c>
      <c r="I16">
        <v>1</v>
      </c>
      <c r="J16">
        <v>0</v>
      </c>
      <c r="M16">
        <f t="shared" si="0"/>
        <v>0</v>
      </c>
      <c r="N16">
        <f t="shared" si="1"/>
        <v>0</v>
      </c>
      <c r="O16">
        <f t="shared" si="2"/>
        <v>1</v>
      </c>
      <c r="P16">
        <f t="shared" si="3"/>
        <v>0</v>
      </c>
      <c r="T16" s="34">
        <v>1</v>
      </c>
      <c r="V16" s="34">
        <v>1</v>
      </c>
      <c r="Z16" s="11" t="s">
        <v>117</v>
      </c>
      <c r="AA16" s="12"/>
      <c r="AB16" s="12"/>
      <c r="AC16" s="12"/>
      <c r="AD16" s="12"/>
      <c r="AE16">
        <f t="shared" si="5"/>
        <v>0</v>
      </c>
      <c r="AF16">
        <f t="shared" si="6"/>
        <v>0</v>
      </c>
      <c r="AG16">
        <f t="shared" si="7"/>
        <v>0</v>
      </c>
      <c r="AH16">
        <f t="shared" si="8"/>
        <v>0</v>
      </c>
    </row>
    <row r="17" spans="1:35" x14ac:dyDescent="0.25">
      <c r="A17" s="2" t="s">
        <v>50</v>
      </c>
      <c r="B17" s="4" t="s">
        <v>51</v>
      </c>
      <c r="C17" s="5" t="s">
        <v>51</v>
      </c>
      <c r="D17" s="3" t="s">
        <v>52</v>
      </c>
      <c r="E17" s="3" t="s">
        <v>52</v>
      </c>
      <c r="G17">
        <v>1</v>
      </c>
      <c r="H17">
        <v>1</v>
      </c>
      <c r="I17">
        <v>0</v>
      </c>
      <c r="J17">
        <v>0</v>
      </c>
      <c r="M17">
        <f t="shared" si="0"/>
        <v>1</v>
      </c>
      <c r="N17">
        <f t="shared" si="1"/>
        <v>1</v>
      </c>
      <c r="O17">
        <f t="shared" si="2"/>
        <v>0</v>
      </c>
      <c r="P17">
        <f t="shared" si="3"/>
        <v>0</v>
      </c>
      <c r="U17">
        <v>1</v>
      </c>
      <c r="V17" s="34">
        <v>1</v>
      </c>
      <c r="Z17" s="11" t="s">
        <v>1</v>
      </c>
      <c r="AA17" s="11" t="s">
        <v>109</v>
      </c>
      <c r="AB17" s="11" t="s">
        <v>110</v>
      </c>
      <c r="AC17" s="11" t="s">
        <v>111</v>
      </c>
      <c r="AD17" s="12" t="s">
        <v>131</v>
      </c>
      <c r="AE17">
        <f t="shared" si="5"/>
        <v>0</v>
      </c>
      <c r="AF17">
        <f t="shared" si="6"/>
        <v>0</v>
      </c>
      <c r="AG17">
        <f t="shared" si="7"/>
        <v>1</v>
      </c>
      <c r="AH17">
        <f t="shared" si="8"/>
        <v>0</v>
      </c>
    </row>
    <row r="18" spans="1:35" x14ac:dyDescent="0.25">
      <c r="A18" s="2" t="s">
        <v>53</v>
      </c>
      <c r="B18" s="3" t="s">
        <v>54</v>
      </c>
      <c r="C18" s="3" t="s">
        <v>54</v>
      </c>
      <c r="D18" s="5" t="s">
        <v>55</v>
      </c>
      <c r="E18" s="5" t="s">
        <v>55</v>
      </c>
      <c r="G18">
        <v>0</v>
      </c>
      <c r="H18">
        <v>0</v>
      </c>
      <c r="I18">
        <v>1</v>
      </c>
      <c r="J18">
        <v>1</v>
      </c>
      <c r="M18">
        <f t="shared" si="0"/>
        <v>0</v>
      </c>
      <c r="N18">
        <f t="shared" si="1"/>
        <v>0</v>
      </c>
      <c r="O18">
        <f t="shared" si="2"/>
        <v>1</v>
      </c>
      <c r="P18">
        <f t="shared" si="3"/>
        <v>1</v>
      </c>
      <c r="U18">
        <v>1</v>
      </c>
      <c r="V18" s="34">
        <v>1</v>
      </c>
      <c r="AE18">
        <f t="shared" si="5"/>
        <v>1</v>
      </c>
      <c r="AF18">
        <f t="shared" si="6"/>
        <v>1</v>
      </c>
      <c r="AG18">
        <f t="shared" si="7"/>
        <v>0</v>
      </c>
      <c r="AH18">
        <f t="shared" si="8"/>
        <v>0</v>
      </c>
    </row>
    <row r="19" spans="1:35" x14ac:dyDescent="0.25">
      <c r="A19" s="2" t="s">
        <v>56</v>
      </c>
      <c r="B19" s="3" t="s">
        <v>57</v>
      </c>
      <c r="C19" s="3" t="s">
        <v>57</v>
      </c>
      <c r="D19" s="3" t="s">
        <v>57</v>
      </c>
      <c r="E19" s="3" t="s">
        <v>57</v>
      </c>
      <c r="G19">
        <v>0</v>
      </c>
      <c r="H19">
        <v>0</v>
      </c>
      <c r="I19">
        <v>0</v>
      </c>
      <c r="J19">
        <v>0</v>
      </c>
      <c r="K19">
        <v>1</v>
      </c>
      <c r="M19">
        <f t="shared" si="0"/>
        <v>0</v>
      </c>
      <c r="N19">
        <f t="shared" si="1"/>
        <v>0</v>
      </c>
      <c r="O19">
        <f t="shared" si="2"/>
        <v>0</v>
      </c>
      <c r="P19">
        <f t="shared" si="3"/>
        <v>0</v>
      </c>
      <c r="Q19">
        <v>1</v>
      </c>
      <c r="T19" s="34">
        <v>1</v>
      </c>
      <c r="V19" s="34">
        <v>1</v>
      </c>
      <c r="AE19">
        <f t="shared" si="5"/>
        <v>0</v>
      </c>
      <c r="AF19">
        <f t="shared" si="6"/>
        <v>0</v>
      </c>
      <c r="AG19">
        <f t="shared" si="7"/>
        <v>1</v>
      </c>
      <c r="AH19">
        <f t="shared" si="8"/>
        <v>1</v>
      </c>
    </row>
    <row r="20" spans="1:35" x14ac:dyDescent="0.25">
      <c r="A20" s="2" t="s">
        <v>58</v>
      </c>
      <c r="B20" s="3" t="s">
        <v>59</v>
      </c>
      <c r="C20" s="3" t="s">
        <v>59</v>
      </c>
      <c r="D20" s="3" t="s">
        <v>59</v>
      </c>
      <c r="E20" s="3" t="s">
        <v>59</v>
      </c>
      <c r="G20">
        <v>0</v>
      </c>
      <c r="H20">
        <v>0</v>
      </c>
      <c r="I20">
        <v>0</v>
      </c>
      <c r="J20">
        <v>0</v>
      </c>
      <c r="K20">
        <v>1</v>
      </c>
      <c r="M20">
        <f t="shared" si="0"/>
        <v>0</v>
      </c>
      <c r="N20">
        <f t="shared" si="1"/>
        <v>0</v>
      </c>
      <c r="O20">
        <f t="shared" si="2"/>
        <v>0</v>
      </c>
      <c r="P20">
        <f t="shared" si="3"/>
        <v>0</v>
      </c>
      <c r="Q20">
        <v>1</v>
      </c>
      <c r="T20" s="34">
        <v>1</v>
      </c>
      <c r="V20" s="34">
        <v>1</v>
      </c>
      <c r="AE20">
        <f t="shared" si="5"/>
        <v>0</v>
      </c>
      <c r="AF20">
        <f t="shared" si="6"/>
        <v>0</v>
      </c>
      <c r="AG20">
        <f t="shared" si="7"/>
        <v>0</v>
      </c>
      <c r="AH20">
        <f t="shared" si="8"/>
        <v>0</v>
      </c>
    </row>
    <row r="21" spans="1:35" x14ac:dyDescent="0.25">
      <c r="A21" s="2" t="s">
        <v>60</v>
      </c>
      <c r="B21" s="3" t="s">
        <v>61</v>
      </c>
      <c r="C21" s="3" t="s">
        <v>61</v>
      </c>
      <c r="D21" s="3" t="s">
        <v>61</v>
      </c>
      <c r="E21" s="3" t="s">
        <v>61</v>
      </c>
      <c r="G21">
        <v>0</v>
      </c>
      <c r="H21">
        <v>0</v>
      </c>
      <c r="I21">
        <v>0</v>
      </c>
      <c r="J21">
        <v>0</v>
      </c>
      <c r="K21">
        <v>1</v>
      </c>
      <c r="M21">
        <f t="shared" si="0"/>
        <v>0</v>
      </c>
      <c r="N21">
        <f t="shared" si="1"/>
        <v>0</v>
      </c>
      <c r="O21">
        <f t="shared" si="2"/>
        <v>0</v>
      </c>
      <c r="P21">
        <f t="shared" si="3"/>
        <v>0</v>
      </c>
      <c r="Q21">
        <v>1</v>
      </c>
      <c r="U21">
        <v>1</v>
      </c>
      <c r="V21" s="34">
        <v>1</v>
      </c>
      <c r="AE21">
        <f t="shared" si="5"/>
        <v>0</v>
      </c>
      <c r="AF21">
        <f t="shared" si="6"/>
        <v>0</v>
      </c>
      <c r="AG21">
        <f t="shared" si="7"/>
        <v>0</v>
      </c>
      <c r="AH21">
        <f t="shared" si="8"/>
        <v>0</v>
      </c>
    </row>
    <row r="22" spans="1:35" x14ac:dyDescent="0.25">
      <c r="A22" s="2" t="s">
        <v>62</v>
      </c>
      <c r="B22" s="3" t="s">
        <v>63</v>
      </c>
      <c r="C22" s="5"/>
      <c r="D22" s="5" t="s">
        <v>64</v>
      </c>
      <c r="E22" s="3" t="s">
        <v>65</v>
      </c>
      <c r="G22">
        <v>0</v>
      </c>
      <c r="H22">
        <v>0</v>
      </c>
      <c r="I22">
        <v>1</v>
      </c>
      <c r="J22">
        <v>0</v>
      </c>
      <c r="M22">
        <f t="shared" si="0"/>
        <v>0</v>
      </c>
      <c r="N22">
        <f t="shared" si="1"/>
        <v>0</v>
      </c>
      <c r="O22">
        <f t="shared" si="2"/>
        <v>1</v>
      </c>
      <c r="P22">
        <f t="shared" si="3"/>
        <v>0</v>
      </c>
      <c r="U22">
        <v>1</v>
      </c>
      <c r="V22" s="34">
        <v>1</v>
      </c>
      <c r="AE22">
        <f t="shared" si="5"/>
        <v>0</v>
      </c>
      <c r="AF22">
        <f t="shared" si="6"/>
        <v>0</v>
      </c>
      <c r="AG22">
        <f t="shared" si="7"/>
        <v>0</v>
      </c>
      <c r="AH22">
        <f t="shared" si="8"/>
        <v>0</v>
      </c>
    </row>
    <row r="23" spans="1:35" x14ac:dyDescent="0.25">
      <c r="A23" s="2" t="s">
        <v>66</v>
      </c>
      <c r="B23" s="40" t="s">
        <v>20</v>
      </c>
      <c r="C23" s="5" t="s">
        <v>68</v>
      </c>
      <c r="D23" s="5" t="s">
        <v>68</v>
      </c>
      <c r="E23" s="3" t="s">
        <v>69</v>
      </c>
      <c r="G23">
        <v>2</v>
      </c>
      <c r="H23">
        <v>1</v>
      </c>
      <c r="I23">
        <v>1</v>
      </c>
      <c r="J23">
        <v>0</v>
      </c>
      <c r="M23">
        <f t="shared" si="0"/>
        <v>1</v>
      </c>
      <c r="N23">
        <f t="shared" si="1"/>
        <v>1</v>
      </c>
      <c r="O23">
        <f t="shared" si="2"/>
        <v>1</v>
      </c>
      <c r="P23">
        <f t="shared" si="3"/>
        <v>0</v>
      </c>
      <c r="U23">
        <v>1</v>
      </c>
      <c r="V23" s="34">
        <v>1</v>
      </c>
      <c r="AE23">
        <f t="shared" si="5"/>
        <v>0</v>
      </c>
      <c r="AF23">
        <f t="shared" si="6"/>
        <v>0</v>
      </c>
      <c r="AG23">
        <f t="shared" si="7"/>
        <v>1</v>
      </c>
      <c r="AH23">
        <f t="shared" si="8"/>
        <v>0</v>
      </c>
    </row>
    <row r="24" spans="1:35" s="27" customFormat="1" x14ac:dyDescent="0.25">
      <c r="A24" s="24" t="s">
        <v>70</v>
      </c>
      <c r="B24" s="25" t="s">
        <v>9</v>
      </c>
      <c r="C24" s="26" t="s">
        <v>71</v>
      </c>
      <c r="D24" s="26" t="s">
        <v>71</v>
      </c>
      <c r="E24" s="26" t="s">
        <v>71</v>
      </c>
      <c r="G24" s="27">
        <v>1</v>
      </c>
      <c r="H24" s="27">
        <v>0</v>
      </c>
      <c r="I24" s="27">
        <v>0</v>
      </c>
      <c r="J24" s="27">
        <v>0</v>
      </c>
      <c r="M24" s="27">
        <f t="shared" si="0"/>
        <v>1</v>
      </c>
      <c r="N24" s="27">
        <f t="shared" si="1"/>
        <v>0</v>
      </c>
      <c r="O24" s="27">
        <f t="shared" si="2"/>
        <v>0</v>
      </c>
      <c r="P24" s="27">
        <f t="shared" si="3"/>
        <v>0</v>
      </c>
      <c r="T24" s="35"/>
      <c r="U24" s="27">
        <v>1</v>
      </c>
      <c r="V24" s="35"/>
      <c r="W24" s="27">
        <v>1</v>
      </c>
      <c r="AE24">
        <f t="shared" si="5"/>
        <v>1</v>
      </c>
      <c r="AF24">
        <f t="shared" si="6"/>
        <v>1</v>
      </c>
      <c r="AG24">
        <f t="shared" si="7"/>
        <v>1</v>
      </c>
      <c r="AH24">
        <f t="shared" si="8"/>
        <v>0</v>
      </c>
    </row>
    <row r="25" spans="1:35" s="27" customFormat="1" x14ac:dyDescent="0.25">
      <c r="A25" s="24" t="s">
        <v>72</v>
      </c>
      <c r="B25" s="25" t="s">
        <v>20</v>
      </c>
      <c r="C25" s="26" t="s">
        <v>73</v>
      </c>
      <c r="D25" s="26" t="s">
        <v>73</v>
      </c>
      <c r="E25" s="26" t="s">
        <v>73</v>
      </c>
      <c r="G25" s="27">
        <v>2</v>
      </c>
      <c r="H25" s="27">
        <v>0</v>
      </c>
      <c r="I25" s="27">
        <v>0</v>
      </c>
      <c r="J25" s="27">
        <v>0</v>
      </c>
      <c r="M25" s="27">
        <f t="shared" si="0"/>
        <v>1</v>
      </c>
      <c r="N25" s="27">
        <f t="shared" si="1"/>
        <v>0</v>
      </c>
      <c r="O25" s="27">
        <f t="shared" si="2"/>
        <v>0</v>
      </c>
      <c r="P25" s="27">
        <f t="shared" si="3"/>
        <v>0</v>
      </c>
      <c r="T25" s="35"/>
      <c r="U25" s="27">
        <v>1</v>
      </c>
      <c r="V25" s="35"/>
      <c r="W25" s="27">
        <v>1</v>
      </c>
      <c r="AE25" s="27">
        <f>M32</f>
        <v>0</v>
      </c>
      <c r="AF25" s="27">
        <f t="shared" ref="AF25:AH25" si="9">N32</f>
        <v>0</v>
      </c>
      <c r="AG25" s="27">
        <f t="shared" si="9"/>
        <v>0</v>
      </c>
      <c r="AH25" s="27">
        <f t="shared" si="9"/>
        <v>0</v>
      </c>
    </row>
    <row r="26" spans="1:35" s="27" customFormat="1" x14ac:dyDescent="0.25">
      <c r="A26" s="24" t="s">
        <v>74</v>
      </c>
      <c r="B26" s="28" t="s">
        <v>136</v>
      </c>
      <c r="C26" s="29" t="s">
        <v>5</v>
      </c>
      <c r="D26" s="30" t="s">
        <v>67</v>
      </c>
      <c r="E26" s="30" t="s">
        <v>75</v>
      </c>
      <c r="G26" s="27">
        <v>7</v>
      </c>
      <c r="H26" s="27">
        <v>0</v>
      </c>
      <c r="I26" s="27">
        <v>3</v>
      </c>
      <c r="J26" s="27">
        <v>1</v>
      </c>
      <c r="M26" s="27">
        <f t="shared" si="0"/>
        <v>1</v>
      </c>
      <c r="N26" s="27">
        <f t="shared" si="1"/>
        <v>0</v>
      </c>
      <c r="O26" s="27">
        <f t="shared" si="2"/>
        <v>1</v>
      </c>
      <c r="P26" s="27">
        <f t="shared" si="3"/>
        <v>1</v>
      </c>
      <c r="T26" s="35"/>
      <c r="U26" s="27">
        <v>1</v>
      </c>
      <c r="V26" s="35"/>
      <c r="W26" s="27">
        <v>1</v>
      </c>
      <c r="AE26" s="27">
        <f>M34</f>
        <v>0</v>
      </c>
      <c r="AF26" s="27">
        <f t="shared" ref="AF26:AH28" si="10">N34</f>
        <v>0</v>
      </c>
      <c r="AG26" s="27">
        <f t="shared" si="10"/>
        <v>0</v>
      </c>
      <c r="AH26" s="27">
        <f t="shared" si="10"/>
        <v>0</v>
      </c>
    </row>
    <row r="27" spans="1:35" s="27" customFormat="1" x14ac:dyDescent="0.25">
      <c r="A27" s="24" t="s">
        <v>76</v>
      </c>
      <c r="B27" s="25"/>
      <c r="C27" s="30" t="s">
        <v>5</v>
      </c>
      <c r="D27" s="26" t="s">
        <v>9</v>
      </c>
      <c r="E27" s="26" t="s">
        <v>77</v>
      </c>
      <c r="G27" s="27">
        <v>0</v>
      </c>
      <c r="H27" s="27">
        <v>0</v>
      </c>
      <c r="I27" s="27">
        <v>1</v>
      </c>
      <c r="J27" s="27">
        <v>0</v>
      </c>
      <c r="M27" s="27">
        <f t="shared" si="0"/>
        <v>0</v>
      </c>
      <c r="N27" s="27">
        <f t="shared" si="1"/>
        <v>0</v>
      </c>
      <c r="O27" s="27">
        <f t="shared" si="2"/>
        <v>1</v>
      </c>
      <c r="P27" s="27">
        <f t="shared" si="3"/>
        <v>0</v>
      </c>
      <c r="T27" s="35"/>
      <c r="U27" s="27">
        <v>1</v>
      </c>
      <c r="V27" s="35"/>
      <c r="W27" s="27">
        <v>1</v>
      </c>
      <c r="AE27" s="27">
        <f t="shared" ref="AE27:AE28" si="11">M35</f>
        <v>0</v>
      </c>
      <c r="AF27" s="27">
        <f t="shared" si="10"/>
        <v>0</v>
      </c>
      <c r="AG27" s="27">
        <f t="shared" si="10"/>
        <v>0</v>
      </c>
      <c r="AH27" s="27">
        <f t="shared" si="10"/>
        <v>0</v>
      </c>
    </row>
    <row r="28" spans="1:35" s="27" customFormat="1" x14ac:dyDescent="0.25">
      <c r="A28" s="24" t="s">
        <v>78</v>
      </c>
      <c r="B28" s="26" t="s">
        <v>79</v>
      </c>
      <c r="C28" s="26" t="s">
        <v>79</v>
      </c>
      <c r="D28" s="26" t="s">
        <v>79</v>
      </c>
      <c r="E28" s="26" t="s">
        <v>79</v>
      </c>
      <c r="G28" s="27">
        <v>0</v>
      </c>
      <c r="H28" s="27">
        <v>0</v>
      </c>
      <c r="I28" s="27">
        <v>0</v>
      </c>
      <c r="J28" s="27">
        <v>0</v>
      </c>
      <c r="K28" s="27">
        <v>1</v>
      </c>
      <c r="M28" s="27">
        <f t="shared" si="0"/>
        <v>0</v>
      </c>
      <c r="N28" s="27">
        <f t="shared" si="1"/>
        <v>0</v>
      </c>
      <c r="O28" s="27">
        <f t="shared" si="2"/>
        <v>0</v>
      </c>
      <c r="P28" s="27">
        <f t="shared" si="3"/>
        <v>0</v>
      </c>
      <c r="Q28" s="27">
        <v>1</v>
      </c>
      <c r="T28" s="35"/>
      <c r="U28" s="27">
        <v>1</v>
      </c>
      <c r="V28" s="35"/>
      <c r="W28" s="27">
        <v>1</v>
      </c>
      <c r="AE28" s="27">
        <f t="shared" si="11"/>
        <v>0</v>
      </c>
      <c r="AF28" s="27">
        <f t="shared" si="10"/>
        <v>1</v>
      </c>
      <c r="AG28" s="27">
        <f t="shared" si="10"/>
        <v>1</v>
      </c>
      <c r="AH28" s="27">
        <f t="shared" si="10"/>
        <v>0</v>
      </c>
    </row>
    <row r="29" spans="1:35" s="27" customFormat="1" x14ac:dyDescent="0.25">
      <c r="A29" s="24" t="s">
        <v>80</v>
      </c>
      <c r="B29" s="30" t="s">
        <v>135</v>
      </c>
      <c r="C29" s="26" t="s">
        <v>81</v>
      </c>
      <c r="D29" s="30" t="s">
        <v>5</v>
      </c>
      <c r="E29" s="26" t="s">
        <v>82</v>
      </c>
      <c r="G29" s="27">
        <v>6</v>
      </c>
      <c r="H29" s="27">
        <v>0</v>
      </c>
      <c r="I29" s="27">
        <v>0</v>
      </c>
      <c r="J29" s="27">
        <v>0</v>
      </c>
      <c r="M29" s="27">
        <f t="shared" si="0"/>
        <v>1</v>
      </c>
      <c r="N29" s="27">
        <f t="shared" si="1"/>
        <v>0</v>
      </c>
      <c r="O29" s="27">
        <f t="shared" si="2"/>
        <v>0</v>
      </c>
      <c r="P29" s="27">
        <f t="shared" si="3"/>
        <v>0</v>
      </c>
      <c r="T29" s="35">
        <v>1</v>
      </c>
      <c r="V29" s="35"/>
      <c r="W29" s="27">
        <v>1</v>
      </c>
      <c r="AE29" s="27">
        <f>M39</f>
        <v>0</v>
      </c>
      <c r="AF29" s="27">
        <f t="shared" ref="AF29:AH29" si="12">N39</f>
        <v>0</v>
      </c>
      <c r="AG29" s="27">
        <f t="shared" si="12"/>
        <v>0</v>
      </c>
      <c r="AH29" s="27">
        <f t="shared" si="12"/>
        <v>0</v>
      </c>
      <c r="AI29" s="27">
        <v>12</v>
      </c>
    </row>
    <row r="30" spans="1:35" s="27" customFormat="1" x14ac:dyDescent="0.25">
      <c r="A30" s="24" t="s">
        <v>83</v>
      </c>
      <c r="B30" s="26" t="s">
        <v>84</v>
      </c>
      <c r="C30" s="26" t="s">
        <v>84</v>
      </c>
      <c r="D30" s="26" t="s">
        <v>84</v>
      </c>
      <c r="E30" s="26" t="s">
        <v>84</v>
      </c>
      <c r="G30" s="27">
        <v>0</v>
      </c>
      <c r="H30" s="27">
        <v>0</v>
      </c>
      <c r="I30" s="27">
        <v>0</v>
      </c>
      <c r="J30" s="27">
        <v>0</v>
      </c>
      <c r="K30" s="27">
        <v>1</v>
      </c>
      <c r="M30" s="27">
        <f t="shared" si="0"/>
        <v>0</v>
      </c>
      <c r="N30" s="27">
        <f t="shared" si="1"/>
        <v>0</v>
      </c>
      <c r="O30" s="27">
        <f t="shared" si="2"/>
        <v>0</v>
      </c>
      <c r="P30" s="27">
        <f t="shared" si="3"/>
        <v>0</v>
      </c>
      <c r="Q30" s="27">
        <v>1</v>
      </c>
      <c r="T30" s="35"/>
      <c r="U30" s="27">
        <v>1</v>
      </c>
      <c r="V30" s="35"/>
      <c r="W30" s="27">
        <v>1</v>
      </c>
      <c r="AE30" s="27">
        <f>SUM(AE3:AE29)</f>
        <v>8</v>
      </c>
      <c r="AF30" s="27">
        <f>SUM(AF3:AF29)</f>
        <v>4</v>
      </c>
      <c r="AG30" s="27">
        <f>SUM(AG3:AG29)</f>
        <v>9</v>
      </c>
      <c r="AH30" s="27">
        <f>SUM(AH3:AH29)</f>
        <v>3</v>
      </c>
      <c r="AI30" s="27">
        <f>SUM(AI3:AI29)</f>
        <v>12</v>
      </c>
    </row>
    <row r="31" spans="1:35" s="20" customFormat="1" x14ac:dyDescent="0.25">
      <c r="A31" s="17" t="s">
        <v>85</v>
      </c>
      <c r="B31" s="18" t="s">
        <v>9</v>
      </c>
      <c r="C31" s="18" t="s">
        <v>86</v>
      </c>
      <c r="D31" s="19"/>
      <c r="E31" s="18" t="s">
        <v>87</v>
      </c>
      <c r="G31" s="20">
        <v>1</v>
      </c>
      <c r="H31" s="20">
        <v>0</v>
      </c>
      <c r="I31" s="20">
        <v>0</v>
      </c>
      <c r="J31" s="20">
        <v>0</v>
      </c>
      <c r="M31" s="20">
        <f t="shared" ref="M31:M39" si="13">IF(G31&gt;0,1,G31)</f>
        <v>1</v>
      </c>
      <c r="N31" s="20">
        <f t="shared" ref="N31:N39" si="14">IF(H31&gt;0,1,H31)</f>
        <v>0</v>
      </c>
      <c r="O31" s="20">
        <f t="shared" ref="O31:O39" si="15">IF(I31&gt;0,1,I31)</f>
        <v>0</v>
      </c>
      <c r="P31" s="20">
        <f t="shared" ref="P31:P39" si="16">IF(J31&gt;0,1,J31)</f>
        <v>0</v>
      </c>
      <c r="T31" s="36">
        <v>1</v>
      </c>
      <c r="V31" s="36"/>
      <c r="W31" s="20">
        <v>1</v>
      </c>
    </row>
    <row r="32" spans="1:35" s="20" customFormat="1" x14ac:dyDescent="0.25">
      <c r="A32" s="17" t="s">
        <v>88</v>
      </c>
      <c r="B32" s="18" t="s">
        <v>89</v>
      </c>
      <c r="C32" s="18" t="s">
        <v>89</v>
      </c>
      <c r="D32" s="18" t="s">
        <v>89</v>
      </c>
      <c r="E32" s="18" t="s">
        <v>89</v>
      </c>
      <c r="G32" s="20">
        <v>0</v>
      </c>
      <c r="H32" s="20">
        <v>0</v>
      </c>
      <c r="I32" s="20">
        <v>0</v>
      </c>
      <c r="J32" s="20">
        <v>0</v>
      </c>
      <c r="K32" s="20">
        <v>1</v>
      </c>
      <c r="M32" s="20">
        <f t="shared" si="13"/>
        <v>0</v>
      </c>
      <c r="N32" s="20">
        <f t="shared" si="14"/>
        <v>0</v>
      </c>
      <c r="O32" s="20">
        <f t="shared" si="15"/>
        <v>0</v>
      </c>
      <c r="P32" s="20">
        <f t="shared" si="16"/>
        <v>0</v>
      </c>
      <c r="Q32" s="20">
        <v>1</v>
      </c>
      <c r="T32" s="36"/>
      <c r="U32" s="20">
        <v>1</v>
      </c>
      <c r="V32" s="36">
        <v>1</v>
      </c>
      <c r="AE32" s="21" t="s">
        <v>115</v>
      </c>
      <c r="AF32" s="22"/>
      <c r="AG32" s="22"/>
      <c r="AH32" s="22"/>
    </row>
    <row r="33" spans="1:36" s="20" customFormat="1" x14ac:dyDescent="0.25">
      <c r="A33" s="17" t="s">
        <v>90</v>
      </c>
      <c r="B33" s="23" t="s">
        <v>91</v>
      </c>
      <c r="C33" s="18" t="s">
        <v>92</v>
      </c>
      <c r="D33" s="18" t="s">
        <v>92</v>
      </c>
      <c r="E33" s="18" t="s">
        <v>92</v>
      </c>
      <c r="G33" s="20">
        <v>2</v>
      </c>
      <c r="H33" s="20">
        <v>0</v>
      </c>
      <c r="I33" s="20">
        <v>0</v>
      </c>
      <c r="J33" s="20">
        <v>0</v>
      </c>
      <c r="M33" s="20">
        <f t="shared" si="13"/>
        <v>1</v>
      </c>
      <c r="N33" s="20">
        <f t="shared" si="14"/>
        <v>0</v>
      </c>
      <c r="O33" s="20">
        <f t="shared" si="15"/>
        <v>0</v>
      </c>
      <c r="P33" s="20">
        <f t="shared" si="16"/>
        <v>0</v>
      </c>
      <c r="T33" s="36"/>
      <c r="U33" s="20">
        <v>1</v>
      </c>
      <c r="V33" s="36"/>
      <c r="W33" s="20">
        <v>1</v>
      </c>
      <c r="AE33" s="21" t="s">
        <v>1</v>
      </c>
      <c r="AF33" s="21" t="s">
        <v>109</v>
      </c>
      <c r="AG33" s="21" t="s">
        <v>110</v>
      </c>
      <c r="AH33" s="21" t="s">
        <v>111</v>
      </c>
      <c r="AI33" s="21" t="s">
        <v>131</v>
      </c>
    </row>
    <row r="34" spans="1:36" s="20" customFormat="1" x14ac:dyDescent="0.25">
      <c r="A34" s="17" t="s">
        <v>93</v>
      </c>
      <c r="B34" s="18" t="s">
        <v>94</v>
      </c>
      <c r="C34" s="18" t="s">
        <v>94</v>
      </c>
      <c r="D34" s="18" t="s">
        <v>94</v>
      </c>
      <c r="E34" s="18" t="s">
        <v>94</v>
      </c>
      <c r="G34" s="20">
        <v>0</v>
      </c>
      <c r="H34" s="20">
        <v>0</v>
      </c>
      <c r="I34" s="20">
        <v>0</v>
      </c>
      <c r="J34" s="20">
        <v>0</v>
      </c>
      <c r="K34" s="20">
        <v>1</v>
      </c>
      <c r="M34" s="20">
        <f t="shared" si="13"/>
        <v>0</v>
      </c>
      <c r="N34" s="20">
        <f t="shared" si="14"/>
        <v>0</v>
      </c>
      <c r="O34" s="20">
        <f t="shared" si="15"/>
        <v>0</v>
      </c>
      <c r="P34" s="20">
        <f t="shared" si="16"/>
        <v>0</v>
      </c>
      <c r="Q34" s="20">
        <v>1</v>
      </c>
      <c r="T34" s="36"/>
      <c r="U34" s="20">
        <v>1</v>
      </c>
      <c r="V34" s="36">
        <v>1</v>
      </c>
      <c r="AE34" s="20">
        <f>M24</f>
        <v>1</v>
      </c>
      <c r="AF34" s="20">
        <f t="shared" ref="AF34:AH41" si="17">N24</f>
        <v>0</v>
      </c>
      <c r="AG34" s="20">
        <f t="shared" si="17"/>
        <v>0</v>
      </c>
      <c r="AH34" s="20">
        <f t="shared" si="17"/>
        <v>0</v>
      </c>
      <c r="AI34" s="20">
        <v>3</v>
      </c>
    </row>
    <row r="35" spans="1:36" s="20" customFormat="1" x14ac:dyDescent="0.25">
      <c r="A35" s="17" t="s">
        <v>95</v>
      </c>
      <c r="B35" s="18" t="s">
        <v>96</v>
      </c>
      <c r="C35" s="18" t="s">
        <v>96</v>
      </c>
      <c r="D35" s="18" t="s">
        <v>96</v>
      </c>
      <c r="E35" s="18" t="s">
        <v>96</v>
      </c>
      <c r="G35" s="20">
        <v>0</v>
      </c>
      <c r="H35" s="20">
        <v>0</v>
      </c>
      <c r="I35" s="20">
        <v>0</v>
      </c>
      <c r="J35" s="20">
        <v>0</v>
      </c>
      <c r="K35" s="20">
        <v>1</v>
      </c>
      <c r="M35" s="20">
        <f t="shared" si="13"/>
        <v>0</v>
      </c>
      <c r="N35" s="20">
        <f t="shared" si="14"/>
        <v>0</v>
      </c>
      <c r="O35" s="20">
        <f t="shared" si="15"/>
        <v>0</v>
      </c>
      <c r="P35" s="20">
        <f t="shared" si="16"/>
        <v>0</v>
      </c>
      <c r="Q35" s="20">
        <v>1</v>
      </c>
      <c r="T35" s="36"/>
      <c r="U35" s="20">
        <v>1</v>
      </c>
      <c r="V35" s="36">
        <v>1</v>
      </c>
      <c r="AE35" s="20">
        <f t="shared" ref="AE35:AE41" si="18">M25</f>
        <v>1</v>
      </c>
      <c r="AF35" s="20">
        <f t="shared" si="17"/>
        <v>0</v>
      </c>
      <c r="AG35" s="20">
        <f t="shared" si="17"/>
        <v>0</v>
      </c>
      <c r="AH35" s="20">
        <f t="shared" si="17"/>
        <v>0</v>
      </c>
    </row>
    <row r="36" spans="1:36" s="20" customFormat="1" x14ac:dyDescent="0.25">
      <c r="A36" s="17" t="s">
        <v>97</v>
      </c>
      <c r="B36" s="18" t="s">
        <v>98</v>
      </c>
      <c r="C36" s="37" t="s">
        <v>9</v>
      </c>
      <c r="D36" s="19" t="s">
        <v>99</v>
      </c>
      <c r="E36" s="18" t="s">
        <v>100</v>
      </c>
      <c r="G36" s="20">
        <v>0</v>
      </c>
      <c r="H36" s="20">
        <v>1</v>
      </c>
      <c r="I36" s="20">
        <v>1</v>
      </c>
      <c r="J36" s="20">
        <v>0</v>
      </c>
      <c r="M36" s="20">
        <f t="shared" si="13"/>
        <v>0</v>
      </c>
      <c r="N36" s="20">
        <f t="shared" si="14"/>
        <v>1</v>
      </c>
      <c r="O36" s="20">
        <f t="shared" si="15"/>
        <v>1</v>
      </c>
      <c r="P36" s="20">
        <f t="shared" si="16"/>
        <v>0</v>
      </c>
      <c r="T36" s="36">
        <v>1</v>
      </c>
      <c r="V36" s="36">
        <v>1</v>
      </c>
      <c r="AE36" s="20">
        <f t="shared" si="18"/>
        <v>1</v>
      </c>
      <c r="AF36" s="20">
        <f t="shared" si="17"/>
        <v>0</v>
      </c>
      <c r="AG36" s="20">
        <f t="shared" si="17"/>
        <v>1</v>
      </c>
      <c r="AH36" s="20">
        <f t="shared" si="17"/>
        <v>1</v>
      </c>
    </row>
    <row r="37" spans="1:36" s="20" customFormat="1" x14ac:dyDescent="0.25">
      <c r="A37" s="17" t="s">
        <v>101</v>
      </c>
      <c r="B37" s="19" t="s">
        <v>102</v>
      </c>
      <c r="C37" s="18" t="s">
        <v>103</v>
      </c>
      <c r="D37" s="19" t="s">
        <v>104</v>
      </c>
      <c r="E37" s="19" t="s">
        <v>104</v>
      </c>
      <c r="G37" s="20">
        <v>4</v>
      </c>
      <c r="H37" s="20">
        <v>0</v>
      </c>
      <c r="I37" s="20">
        <v>1</v>
      </c>
      <c r="J37" s="20">
        <v>1</v>
      </c>
      <c r="M37" s="20">
        <f t="shared" si="13"/>
        <v>1</v>
      </c>
      <c r="N37" s="20">
        <f t="shared" si="14"/>
        <v>0</v>
      </c>
      <c r="O37" s="20">
        <f t="shared" si="15"/>
        <v>1</v>
      </c>
      <c r="P37" s="20">
        <f t="shared" si="16"/>
        <v>1</v>
      </c>
      <c r="T37" s="36"/>
      <c r="U37" s="20">
        <v>1</v>
      </c>
      <c r="V37" s="36"/>
      <c r="W37" s="20">
        <v>1</v>
      </c>
      <c r="AE37" s="20">
        <f t="shared" si="18"/>
        <v>0</v>
      </c>
      <c r="AF37" s="20">
        <f t="shared" si="17"/>
        <v>0</v>
      </c>
      <c r="AG37" s="20">
        <f t="shared" si="17"/>
        <v>1</v>
      </c>
      <c r="AH37" s="20">
        <f t="shared" si="17"/>
        <v>0</v>
      </c>
    </row>
    <row r="38" spans="1:36" s="20" customFormat="1" x14ac:dyDescent="0.25">
      <c r="A38" s="17" t="s">
        <v>105</v>
      </c>
      <c r="B38" s="18" t="s">
        <v>106</v>
      </c>
      <c r="C38" s="18" t="s">
        <v>106</v>
      </c>
      <c r="D38" s="18" t="s">
        <v>106</v>
      </c>
      <c r="E38" s="18" t="s">
        <v>106</v>
      </c>
      <c r="G38" s="20">
        <v>0</v>
      </c>
      <c r="H38" s="20">
        <v>0</v>
      </c>
      <c r="I38" s="20">
        <v>0</v>
      </c>
      <c r="J38" s="20">
        <v>0</v>
      </c>
      <c r="K38" s="20">
        <v>1</v>
      </c>
      <c r="M38" s="20">
        <f t="shared" si="13"/>
        <v>0</v>
      </c>
      <c r="N38" s="20">
        <f t="shared" si="14"/>
        <v>0</v>
      </c>
      <c r="O38" s="20">
        <f t="shared" si="15"/>
        <v>0</v>
      </c>
      <c r="P38" s="20">
        <f t="shared" si="16"/>
        <v>0</v>
      </c>
      <c r="Q38" s="20">
        <v>1</v>
      </c>
      <c r="T38" s="36">
        <v>1</v>
      </c>
      <c r="V38" s="36"/>
      <c r="W38" s="20">
        <v>1</v>
      </c>
      <c r="AE38" s="20">
        <f t="shared" si="18"/>
        <v>0</v>
      </c>
      <c r="AF38" s="20">
        <f t="shared" si="17"/>
        <v>0</v>
      </c>
      <c r="AG38" s="20">
        <f t="shared" si="17"/>
        <v>0</v>
      </c>
      <c r="AH38" s="20">
        <f t="shared" si="17"/>
        <v>0</v>
      </c>
    </row>
    <row r="39" spans="1:36" s="20" customFormat="1" x14ac:dyDescent="0.25">
      <c r="A39" s="17" t="s">
        <v>107</v>
      </c>
      <c r="B39" s="18" t="s">
        <v>108</v>
      </c>
      <c r="C39" s="18" t="s">
        <v>108</v>
      </c>
      <c r="D39" s="18" t="s">
        <v>108</v>
      </c>
      <c r="E39" s="18" t="s">
        <v>108</v>
      </c>
      <c r="G39" s="20">
        <v>0</v>
      </c>
      <c r="H39" s="20">
        <v>0</v>
      </c>
      <c r="I39" s="20">
        <v>0</v>
      </c>
      <c r="J39" s="20">
        <v>0</v>
      </c>
      <c r="K39" s="20">
        <v>1</v>
      </c>
      <c r="M39" s="20">
        <f t="shared" si="13"/>
        <v>0</v>
      </c>
      <c r="N39" s="20">
        <f t="shared" si="14"/>
        <v>0</v>
      </c>
      <c r="O39" s="20">
        <f t="shared" si="15"/>
        <v>0</v>
      </c>
      <c r="P39" s="20">
        <f t="shared" si="16"/>
        <v>0</v>
      </c>
      <c r="Q39" s="20">
        <v>1</v>
      </c>
      <c r="T39" s="36">
        <v>1</v>
      </c>
      <c r="V39" s="36">
        <v>1</v>
      </c>
      <c r="AE39" s="20">
        <f t="shared" si="18"/>
        <v>1</v>
      </c>
      <c r="AF39" s="20">
        <f t="shared" si="17"/>
        <v>0</v>
      </c>
      <c r="AG39" s="20">
        <f t="shared" si="17"/>
        <v>0</v>
      </c>
      <c r="AH39" s="20">
        <f t="shared" si="17"/>
        <v>0</v>
      </c>
    </row>
    <row r="40" spans="1:36" x14ac:dyDescent="0.25">
      <c r="T40" s="34">
        <v>11</v>
      </c>
      <c r="U40">
        <v>27</v>
      </c>
      <c r="V40" s="34">
        <v>27</v>
      </c>
      <c r="W40">
        <v>11</v>
      </c>
      <c r="X40" s="8" t="s">
        <v>120</v>
      </c>
      <c r="AE40" s="20">
        <f t="shared" si="18"/>
        <v>0</v>
      </c>
      <c r="AF40" s="20">
        <f t="shared" si="17"/>
        <v>0</v>
      </c>
      <c r="AG40" s="20">
        <f t="shared" si="17"/>
        <v>0</v>
      </c>
      <c r="AH40" s="20">
        <f t="shared" si="17"/>
        <v>0</v>
      </c>
    </row>
    <row r="41" spans="1:36" x14ac:dyDescent="0.25">
      <c r="A41" s="38" t="s">
        <v>133</v>
      </c>
      <c r="B41">
        <v>15</v>
      </c>
      <c r="C41">
        <v>4</v>
      </c>
      <c r="D41">
        <v>12</v>
      </c>
      <c r="E41">
        <v>5</v>
      </c>
      <c r="F41">
        <f>Q41</f>
        <v>15</v>
      </c>
      <c r="M41">
        <f>SUM(M2:M39)</f>
        <v>15</v>
      </c>
      <c r="N41">
        <f>SUM(N2:N39)</f>
        <v>4</v>
      </c>
      <c r="O41">
        <f>SUM(O2:O39)</f>
        <v>12</v>
      </c>
      <c r="P41">
        <f>SUM(P2:P39)</f>
        <v>5</v>
      </c>
      <c r="Q41">
        <f>SUM(Q2:Q39)</f>
        <v>15</v>
      </c>
      <c r="AE41" s="20">
        <f t="shared" si="18"/>
        <v>1</v>
      </c>
      <c r="AF41" s="20">
        <f t="shared" si="17"/>
        <v>0</v>
      </c>
      <c r="AG41" s="20">
        <f t="shared" si="17"/>
        <v>0</v>
      </c>
      <c r="AH41" s="20">
        <f t="shared" si="17"/>
        <v>0</v>
      </c>
    </row>
    <row r="42" spans="1:36" x14ac:dyDescent="0.25">
      <c r="B42">
        <f>B41/36</f>
        <v>0.41666666666666669</v>
      </c>
      <c r="C42">
        <f t="shared" ref="C42:E42" si="19">C41/36</f>
        <v>0.1111111111111111</v>
      </c>
      <c r="D42">
        <f t="shared" si="19"/>
        <v>0.33333333333333331</v>
      </c>
      <c r="E42">
        <f t="shared" si="19"/>
        <v>0.1388888888888889</v>
      </c>
      <c r="AE42">
        <f>M33</f>
        <v>1</v>
      </c>
      <c r="AF42">
        <f t="shared" ref="AF42:AH42" si="20">N33</f>
        <v>0</v>
      </c>
      <c r="AG42">
        <f t="shared" si="20"/>
        <v>0</v>
      </c>
      <c r="AH42">
        <f t="shared" si="20"/>
        <v>0</v>
      </c>
    </row>
    <row r="43" spans="1:36" x14ac:dyDescent="0.25">
      <c r="B43">
        <f>17/36</f>
        <v>0.47222222222222221</v>
      </c>
      <c r="D43">
        <f>18/40</f>
        <v>0.45</v>
      </c>
      <c r="P43">
        <f>12/38</f>
        <v>0.31578947368421051</v>
      </c>
      <c r="AE43">
        <f>M37</f>
        <v>1</v>
      </c>
      <c r="AF43">
        <f t="shared" ref="AF43:AH43" si="21">N37</f>
        <v>0</v>
      </c>
      <c r="AG43">
        <f t="shared" si="21"/>
        <v>1</v>
      </c>
      <c r="AH43">
        <f t="shared" si="21"/>
        <v>1</v>
      </c>
    </row>
    <row r="44" spans="1:36" x14ac:dyDescent="0.25">
      <c r="AE44">
        <f>M39</f>
        <v>0</v>
      </c>
      <c r="AF44">
        <f t="shared" ref="AF44:AH44" si="22">N39</f>
        <v>0</v>
      </c>
      <c r="AG44">
        <f t="shared" si="22"/>
        <v>0</v>
      </c>
      <c r="AH44">
        <f t="shared" si="22"/>
        <v>0</v>
      </c>
    </row>
    <row r="45" spans="1:36" x14ac:dyDescent="0.25">
      <c r="W45">
        <v>38</v>
      </c>
      <c r="X45" s="8" t="s">
        <v>118</v>
      </c>
      <c r="Z45" s="8" t="s">
        <v>118</v>
      </c>
      <c r="AA45" s="8"/>
      <c r="AB45" s="8"/>
      <c r="AE45">
        <f>SUM(AE34:AE44)</f>
        <v>7</v>
      </c>
      <c r="AF45">
        <f>SUM(AF34:AF44)</f>
        <v>0</v>
      </c>
      <c r="AG45">
        <f>SUM(AG34:AG44)</f>
        <v>3</v>
      </c>
      <c r="AH45">
        <f>SUM(AH34:AH44)</f>
        <v>2</v>
      </c>
      <c r="AI45">
        <f>SUM(AI34:AI44)</f>
        <v>3</v>
      </c>
    </row>
    <row r="46" spans="1:36" x14ac:dyDescent="0.25">
      <c r="W46">
        <v>11</v>
      </c>
      <c r="X46" s="8" t="s">
        <v>112</v>
      </c>
    </row>
    <row r="47" spans="1:36" x14ac:dyDescent="0.25">
      <c r="W47">
        <v>27</v>
      </c>
      <c r="X47" s="8" t="s">
        <v>122</v>
      </c>
      <c r="Z47" s="8" t="s">
        <v>119</v>
      </c>
      <c r="AF47" s="8" t="s">
        <v>121</v>
      </c>
    </row>
    <row r="48" spans="1:36" x14ac:dyDescent="0.25">
      <c r="W48">
        <v>27</v>
      </c>
      <c r="X48" s="8" t="s">
        <v>114</v>
      </c>
      <c r="Z48" s="11" t="s">
        <v>137</v>
      </c>
      <c r="AA48" s="11" t="s">
        <v>109</v>
      </c>
      <c r="AB48" s="11" t="s">
        <v>110</v>
      </c>
      <c r="AC48" s="11" t="s">
        <v>111</v>
      </c>
      <c r="AD48" s="11" t="s">
        <v>132</v>
      </c>
      <c r="AF48" s="15" t="str">
        <f>Z48</f>
        <v>code-switching</v>
      </c>
      <c r="AG48" s="15" t="str">
        <f>AA48</f>
        <v>wortneuschöpfung</v>
      </c>
      <c r="AH48" s="15" t="str">
        <f>AB48</f>
        <v>transfer aus en</v>
      </c>
      <c r="AI48" s="32" t="s">
        <v>129</v>
      </c>
      <c r="AJ48" s="8" t="s">
        <v>132</v>
      </c>
    </row>
    <row r="49" spans="1:36" x14ac:dyDescent="0.25">
      <c r="W49">
        <v>11</v>
      </c>
      <c r="X49" s="8" t="s">
        <v>115</v>
      </c>
      <c r="Y49" s="8" t="s">
        <v>118</v>
      </c>
      <c r="Z49">
        <f>M41</f>
        <v>15</v>
      </c>
      <c r="AA49">
        <f>N41</f>
        <v>4</v>
      </c>
      <c r="AB49">
        <f>O41</f>
        <v>12</v>
      </c>
      <c r="AC49">
        <f>P41</f>
        <v>5</v>
      </c>
      <c r="AD49">
        <v>12</v>
      </c>
      <c r="AE49" s="8" t="s">
        <v>118</v>
      </c>
      <c r="AF49" s="16">
        <f>100*(Z49/$W$45)</f>
        <v>39.473684210526315</v>
      </c>
      <c r="AG49" s="16">
        <f>100*(AA49/$W$45)</f>
        <v>10.526315789473683</v>
      </c>
      <c r="AH49" s="16">
        <f>100*(AB49/$W$45)</f>
        <v>31.578947368421051</v>
      </c>
      <c r="AI49" s="16">
        <f>100*(AC49/$W$45)</f>
        <v>13.157894736842104</v>
      </c>
      <c r="AJ49" s="16">
        <f>100*(AD49/$W45)</f>
        <v>31.578947368421051</v>
      </c>
    </row>
    <row r="50" spans="1:36" x14ac:dyDescent="0.25">
      <c r="W50">
        <v>22</v>
      </c>
      <c r="X50" s="8" t="s">
        <v>123</v>
      </c>
      <c r="Y50" s="8" t="s">
        <v>123</v>
      </c>
      <c r="Z50">
        <f>SUM(M2:M23)</f>
        <v>8</v>
      </c>
      <c r="AA50">
        <f>SUM(N2:N23)</f>
        <v>3</v>
      </c>
      <c r="AB50">
        <f>SUM(O2:O23)</f>
        <v>8</v>
      </c>
      <c r="AC50">
        <f>SUM(P2:P23)</f>
        <v>3</v>
      </c>
      <c r="AD50">
        <f>SUM(Q2:Q23)</f>
        <v>8</v>
      </c>
      <c r="AE50" s="8" t="s">
        <v>123</v>
      </c>
      <c r="AF50" s="16">
        <f t="shared" ref="AF50:AI52" si="23">100*(Z50/$W50)</f>
        <v>36.363636363636367</v>
      </c>
      <c r="AG50" s="16">
        <f t="shared" si="23"/>
        <v>13.636363636363635</v>
      </c>
      <c r="AH50" s="16">
        <f t="shared" si="23"/>
        <v>36.363636363636367</v>
      </c>
      <c r="AI50" s="16">
        <f t="shared" si="23"/>
        <v>13.636363636363635</v>
      </c>
      <c r="AJ50" s="16">
        <f>100*(AD50/W50)</f>
        <v>36.363636363636367</v>
      </c>
    </row>
    <row r="51" spans="1:36" x14ac:dyDescent="0.25">
      <c r="W51">
        <v>7</v>
      </c>
      <c r="X51" s="8" t="s">
        <v>124</v>
      </c>
      <c r="Y51" s="8" t="s">
        <v>124</v>
      </c>
      <c r="Z51">
        <f>SUM(M24:M30)</f>
        <v>4</v>
      </c>
      <c r="AA51">
        <f>SUM(N24:N30)</f>
        <v>0</v>
      </c>
      <c r="AB51">
        <f>SUM(O24:O30)</f>
        <v>2</v>
      </c>
      <c r="AC51">
        <f>SUM(P24:P30)</f>
        <v>1</v>
      </c>
      <c r="AD51">
        <f>SUM(Q24:Q30)</f>
        <v>2</v>
      </c>
      <c r="AE51" s="8" t="s">
        <v>124</v>
      </c>
      <c r="AF51" s="16">
        <f t="shared" si="23"/>
        <v>57.142857142857139</v>
      </c>
      <c r="AG51" s="16">
        <f t="shared" si="23"/>
        <v>0</v>
      </c>
      <c r="AH51" s="16">
        <f t="shared" si="23"/>
        <v>28.571428571428569</v>
      </c>
      <c r="AI51" s="16">
        <f t="shared" si="23"/>
        <v>14.285714285714285</v>
      </c>
      <c r="AJ51" s="16">
        <f>100*(AD51/W51)</f>
        <v>28.571428571428569</v>
      </c>
    </row>
    <row r="52" spans="1:36" x14ac:dyDescent="0.25">
      <c r="W52">
        <v>9</v>
      </c>
      <c r="X52" s="8" t="s">
        <v>125</v>
      </c>
      <c r="Y52" s="8" t="s">
        <v>125</v>
      </c>
      <c r="Z52">
        <f>SUM(M31:M39)</f>
        <v>3</v>
      </c>
      <c r="AA52">
        <f>SUM(N31:N39)</f>
        <v>1</v>
      </c>
      <c r="AB52">
        <f>SUM(O31:O39)</f>
        <v>2</v>
      </c>
      <c r="AC52">
        <f>SUM(P31:P39)</f>
        <v>1</v>
      </c>
      <c r="AD52">
        <f>SUM(Q31:Q39)</f>
        <v>5</v>
      </c>
      <c r="AE52" s="8" t="s">
        <v>125</v>
      </c>
      <c r="AF52" s="16">
        <f t="shared" si="23"/>
        <v>33.333333333333329</v>
      </c>
      <c r="AG52" s="16">
        <f t="shared" si="23"/>
        <v>11.111111111111111</v>
      </c>
      <c r="AH52" s="16">
        <f t="shared" si="23"/>
        <v>22.222222222222221</v>
      </c>
      <c r="AI52" s="16">
        <f t="shared" si="23"/>
        <v>11.111111111111111</v>
      </c>
      <c r="AJ52" s="16">
        <f>100*(AD52/W52)</f>
        <v>55.555555555555557</v>
      </c>
    </row>
    <row r="53" spans="1:36" x14ac:dyDescent="0.25">
      <c r="Y53" s="8" t="s">
        <v>115</v>
      </c>
      <c r="Z53">
        <f>AE45</f>
        <v>7</v>
      </c>
      <c r="AA53">
        <f>AF45</f>
        <v>0</v>
      </c>
      <c r="AB53">
        <f>AG45</f>
        <v>3</v>
      </c>
      <c r="AC53">
        <f>AH45</f>
        <v>2</v>
      </c>
      <c r="AD53">
        <f>AI45</f>
        <v>3</v>
      </c>
      <c r="AE53" s="8" t="s">
        <v>115</v>
      </c>
      <c r="AF53" s="16">
        <f>100*(Z53/$W49)</f>
        <v>63.636363636363633</v>
      </c>
      <c r="AG53" s="16">
        <f>100*(AA53/$W49)</f>
        <v>0</v>
      </c>
      <c r="AH53" s="16">
        <f>100*(AB53/$W49)</f>
        <v>27.27272727272727</v>
      </c>
      <c r="AI53" s="16">
        <f>100*(AC53/$W49)</f>
        <v>18.181818181818183</v>
      </c>
      <c r="AJ53" s="16">
        <f>100*(AD53/W49)</f>
        <v>27.27272727272727</v>
      </c>
    </row>
    <row r="54" spans="1:36" x14ac:dyDescent="0.25">
      <c r="Y54" s="8" t="s">
        <v>114</v>
      </c>
      <c r="Z54">
        <f>AE30</f>
        <v>8</v>
      </c>
      <c r="AA54">
        <f>AF30</f>
        <v>4</v>
      </c>
      <c r="AB54">
        <f>AG30</f>
        <v>9</v>
      </c>
      <c r="AC54">
        <f>AH30</f>
        <v>3</v>
      </c>
      <c r="AD54">
        <f>AI30</f>
        <v>12</v>
      </c>
      <c r="AE54" s="8" t="s">
        <v>114</v>
      </c>
      <c r="AF54" s="16">
        <f>100*(Z54/$W48)</f>
        <v>29.629629629629626</v>
      </c>
      <c r="AG54" s="16">
        <f>100*(AA54/$W48)</f>
        <v>14.814814814814813</v>
      </c>
      <c r="AH54" s="16">
        <f>100*(AB54/$W48)</f>
        <v>33.333333333333329</v>
      </c>
      <c r="AI54" s="16">
        <f>100*(AC54/$W48)</f>
        <v>11.111111111111111</v>
      </c>
      <c r="AJ54" s="16">
        <f>100*(AD54/W48)</f>
        <v>44.444444444444443</v>
      </c>
    </row>
    <row r="55" spans="1:36" x14ac:dyDescent="0.25">
      <c r="Y55" s="8" t="s">
        <v>116</v>
      </c>
      <c r="AE55" s="8" t="s">
        <v>116</v>
      </c>
      <c r="AF55" s="16">
        <f t="shared" ref="AF55:AI56" si="24">100*(Z55/$W46)</f>
        <v>0</v>
      </c>
      <c r="AG55" s="16">
        <f t="shared" si="24"/>
        <v>0</v>
      </c>
      <c r="AH55" s="16">
        <f t="shared" si="24"/>
        <v>0</v>
      </c>
      <c r="AI55" s="16">
        <f t="shared" si="24"/>
        <v>0</v>
      </c>
      <c r="AJ55" s="16">
        <f>100*(AD55/W46)</f>
        <v>0</v>
      </c>
    </row>
    <row r="56" spans="1:36" x14ac:dyDescent="0.25">
      <c r="Y56" s="8" t="s">
        <v>117</v>
      </c>
      <c r="AE56" s="8" t="s">
        <v>128</v>
      </c>
      <c r="AF56" s="16">
        <f t="shared" si="24"/>
        <v>0</v>
      </c>
      <c r="AG56" s="16">
        <f t="shared" si="24"/>
        <v>0</v>
      </c>
      <c r="AH56" s="16">
        <f t="shared" si="24"/>
        <v>0</v>
      </c>
      <c r="AI56" s="16">
        <f t="shared" si="24"/>
        <v>0</v>
      </c>
      <c r="AJ56" s="16">
        <f>100*(AD56/W47)</f>
        <v>0</v>
      </c>
    </row>
    <row r="58" spans="1:36" x14ac:dyDescent="0.25">
      <c r="A58">
        <f>14/100</f>
        <v>0.14000000000000001</v>
      </c>
    </row>
    <row r="59" spans="1:36" x14ac:dyDescent="0.25">
      <c r="A59">
        <f>1/A58</f>
        <v>7.1428571428571423</v>
      </c>
    </row>
    <row r="74" spans="21:32" ht="18.75" x14ac:dyDescent="0.25">
      <c r="U74" s="31" t="s">
        <v>126</v>
      </c>
      <c r="AF74" s="31" t="s">
        <v>127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2021-10-16T17:32:45Z</dcterms:created>
  <dcterms:modified xsi:type="dcterms:W3CDTF">2022-05-21T23:44:59Z</dcterms:modified>
</cp:coreProperties>
</file>